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Falcone_Tiziana\Desktop\"/>
    </mc:Choice>
  </mc:AlternateContent>
  <xr:revisionPtr revIDLastSave="0" documentId="13_ncr:1_{57FB35C4-4CE0-46B2-8A5D-DF06E37104CC}" xr6:coauthVersionLast="47" xr6:coauthVersionMax="47" xr10:uidLastSave="{00000000-0000-0000-0000-000000000000}"/>
  <bookViews>
    <workbookView xWindow="28680" yWindow="-120" windowWidth="29040" windowHeight="15840" xr2:uid="{6A180D0B-D97F-49C5-94BB-877CFE4EAE1A}"/>
  </bookViews>
  <sheets>
    <sheet name="Riepilogo tabelle e figure" sheetId="2" r:id="rId1"/>
    <sheet name="Tabella 2.1b" sheetId="3" r:id="rId2"/>
    <sheet name="Tabella 2.2b" sheetId="4" r:id="rId3"/>
    <sheet name="Tabella 2.14" sheetId="5" r:id="rId4"/>
    <sheet name="Tabella 2.15" sheetId="6" r:id="rId5"/>
    <sheet name="Tabella 2.16" sheetId="7" r:id="rId6"/>
    <sheet name="Tabella 2.17" sheetId="8" r:id="rId7"/>
    <sheet name="Tabella 2.18" sheetId="9" r:id="rId8"/>
    <sheet name="Tabella 2.19" sheetId="10" r:id="rId9"/>
    <sheet name="Tabella 2.20" sheetId="11" r:id="rId10"/>
    <sheet name="Tabella 2.21" sheetId="12" r:id="rId11"/>
    <sheet name="Tabella 2.22" sheetId="13" r:id="rId12"/>
  </sheets>
  <definedNames>
    <definedName name="_xlnm.Print_Area" localSheetId="3">'Tabella 2.14'!$A$1:$C$14</definedName>
    <definedName name="_xlnm.Print_Area" localSheetId="4">'Tabella 2.15'!$A$1:$I$16</definedName>
    <definedName name="_xlnm.Print_Area" localSheetId="5">'Tabella 2.16'!$A$1:$I$27</definedName>
    <definedName name="_xlnm.Print_Area" localSheetId="6">'Tabella 2.17'!$A$1:$I$21</definedName>
    <definedName name="_xlnm.Print_Area" localSheetId="7">'Tabella 2.18'!$A$1:$G$18</definedName>
    <definedName name="_xlnm.Print_Area" localSheetId="8">'Tabella 2.19'!$A$1:$C$28</definedName>
    <definedName name="_xlnm.Print_Area" localSheetId="10">'Tabella 2.21'!$A$1:$I$36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7" i="3" l="1"/>
  <c r="A4" i="2"/>
  <c r="C10" i="13"/>
  <c r="C9" i="13"/>
  <c r="C8" i="13"/>
  <c r="B8" i="13"/>
  <c r="C11" i="13" s="1"/>
  <c r="B4" i="13"/>
  <c r="C5" i="13" s="1"/>
  <c r="B3" i="13"/>
  <c r="C12" i="13" s="1"/>
  <c r="H35" i="12"/>
  <c r="H34" i="12"/>
  <c r="E34" i="12"/>
  <c r="C34" i="12"/>
  <c r="H33" i="12"/>
  <c r="C33" i="12"/>
  <c r="H32" i="12"/>
  <c r="H31" i="12"/>
  <c r="E31" i="12"/>
  <c r="C31" i="12"/>
  <c r="H30" i="12"/>
  <c r="H29" i="12"/>
  <c r="E29" i="12"/>
  <c r="C29" i="12"/>
  <c r="H28" i="12"/>
  <c r="C28" i="12"/>
  <c r="H27" i="12"/>
  <c r="F26" i="12"/>
  <c r="G33" i="12" s="1"/>
  <c r="D26" i="12"/>
  <c r="E33" i="12" s="1"/>
  <c r="B26" i="12"/>
  <c r="C35" i="12" s="1"/>
  <c r="H25" i="12"/>
  <c r="G25" i="12"/>
  <c r="E25" i="12"/>
  <c r="H24" i="12"/>
  <c r="H23" i="12"/>
  <c r="G23" i="12"/>
  <c r="H22" i="12"/>
  <c r="H21" i="12"/>
  <c r="H20" i="12"/>
  <c r="G20" i="12"/>
  <c r="E20" i="12"/>
  <c r="H19" i="12"/>
  <c r="H18" i="12"/>
  <c r="G18" i="12"/>
  <c r="H17" i="12"/>
  <c r="G17" i="12"/>
  <c r="E17" i="12"/>
  <c r="C17" i="12"/>
  <c r="F16" i="12"/>
  <c r="G19" i="12" s="1"/>
  <c r="D16" i="12"/>
  <c r="E24" i="12" s="1"/>
  <c r="B16" i="12"/>
  <c r="C21" i="12" s="1"/>
  <c r="H15" i="12"/>
  <c r="H14" i="12"/>
  <c r="I14" i="12" s="1"/>
  <c r="G14" i="12"/>
  <c r="E14" i="12"/>
  <c r="H13" i="12"/>
  <c r="E13" i="12"/>
  <c r="C13" i="12"/>
  <c r="I12" i="12"/>
  <c r="H12" i="12"/>
  <c r="H11" i="12"/>
  <c r="I11" i="12" s="1"/>
  <c r="G11" i="12"/>
  <c r="E11" i="12"/>
  <c r="C11" i="12"/>
  <c r="H10" i="12"/>
  <c r="I10" i="12" s="1"/>
  <c r="C10" i="12"/>
  <c r="H9" i="12"/>
  <c r="I9" i="12" s="1"/>
  <c r="C9" i="12"/>
  <c r="H8" i="12"/>
  <c r="G8" i="12"/>
  <c r="E8" i="12"/>
  <c r="C8" i="12"/>
  <c r="H7" i="12"/>
  <c r="H6" i="12"/>
  <c r="I8" i="12" s="1"/>
  <c r="G6" i="12"/>
  <c r="F6" i="12"/>
  <c r="G10" i="12" s="1"/>
  <c r="D6" i="12"/>
  <c r="E15" i="12" s="1"/>
  <c r="B6" i="12"/>
  <c r="C12" i="12" s="1"/>
  <c r="F5" i="12"/>
  <c r="G16" i="12" s="1"/>
  <c r="D5" i="12"/>
  <c r="E26" i="12" s="1"/>
  <c r="B7" i="11"/>
  <c r="C9" i="11" s="1"/>
  <c r="C6" i="11"/>
  <c r="C5" i="11"/>
  <c r="B4" i="11"/>
  <c r="B3" i="11" s="1"/>
  <c r="C26" i="10"/>
  <c r="C25" i="10"/>
  <c r="C24" i="10"/>
  <c r="C23" i="10"/>
  <c r="B21" i="10"/>
  <c r="C27" i="10" s="1"/>
  <c r="C18" i="10"/>
  <c r="C17" i="10"/>
  <c r="C16" i="10"/>
  <c r="C15" i="10"/>
  <c r="C10" i="10"/>
  <c r="C9" i="10"/>
  <c r="C8" i="10"/>
  <c r="C7" i="10"/>
  <c r="B4" i="10"/>
  <c r="C20" i="10" s="1"/>
  <c r="F18" i="9"/>
  <c r="E18" i="9"/>
  <c r="C18" i="9"/>
  <c r="F17" i="9"/>
  <c r="F16" i="9"/>
  <c r="E16" i="9"/>
  <c r="C16" i="9"/>
  <c r="F15" i="9"/>
  <c r="F14" i="9"/>
  <c r="E14" i="9"/>
  <c r="C14" i="9"/>
  <c r="F13" i="9"/>
  <c r="D12" i="9"/>
  <c r="E17" i="9" s="1"/>
  <c r="B12" i="9"/>
  <c r="C17" i="9" s="1"/>
  <c r="G11" i="9"/>
  <c r="F11" i="9"/>
  <c r="C11" i="9"/>
  <c r="F10" i="9"/>
  <c r="E10" i="9"/>
  <c r="C10" i="9"/>
  <c r="F9" i="9"/>
  <c r="C9" i="9"/>
  <c r="F8" i="9"/>
  <c r="E8" i="9"/>
  <c r="C8" i="9"/>
  <c r="F7" i="9"/>
  <c r="C7" i="9"/>
  <c r="F6" i="9"/>
  <c r="E6" i="9"/>
  <c r="C6" i="9"/>
  <c r="F5" i="9"/>
  <c r="G10" i="9" s="1"/>
  <c r="D5" i="9"/>
  <c r="E11" i="9" s="1"/>
  <c r="B5" i="9"/>
  <c r="H20" i="8"/>
  <c r="E20" i="8"/>
  <c r="C20" i="8"/>
  <c r="H19" i="8"/>
  <c r="C19" i="8"/>
  <c r="H18" i="8"/>
  <c r="G18" i="8"/>
  <c r="E18" i="8"/>
  <c r="C18" i="8"/>
  <c r="H17" i="8"/>
  <c r="C17" i="8"/>
  <c r="H16" i="8"/>
  <c r="G16" i="8"/>
  <c r="C16" i="8"/>
  <c r="H15" i="8"/>
  <c r="G15" i="8"/>
  <c r="E15" i="8"/>
  <c r="C15" i="8"/>
  <c r="H14" i="8"/>
  <c r="H13" i="8"/>
  <c r="G13" i="8"/>
  <c r="E13" i="8"/>
  <c r="H12" i="8"/>
  <c r="E12" i="8"/>
  <c r="C12" i="8"/>
  <c r="H11" i="8"/>
  <c r="C11" i="8"/>
  <c r="H10" i="8"/>
  <c r="G10" i="8"/>
  <c r="E10" i="8"/>
  <c r="C10" i="8"/>
  <c r="F9" i="8"/>
  <c r="G17" i="8" s="1"/>
  <c r="D9" i="8"/>
  <c r="E14" i="8" s="1"/>
  <c r="B9" i="8"/>
  <c r="C14" i="8" s="1"/>
  <c r="H8" i="8"/>
  <c r="G8" i="8"/>
  <c r="H7" i="8"/>
  <c r="H6" i="8"/>
  <c r="F5" i="8"/>
  <c r="G7" i="8" s="1"/>
  <c r="D5" i="8"/>
  <c r="E7" i="8" s="1"/>
  <c r="B5" i="8"/>
  <c r="C6" i="8" s="1"/>
  <c r="H26" i="7"/>
  <c r="H25" i="7"/>
  <c r="G25" i="7"/>
  <c r="H24" i="7"/>
  <c r="C24" i="7"/>
  <c r="H23" i="7"/>
  <c r="C23" i="7"/>
  <c r="H22" i="7"/>
  <c r="E22" i="7"/>
  <c r="C22" i="7"/>
  <c r="H21" i="7"/>
  <c r="C21" i="7"/>
  <c r="F18" i="7"/>
  <c r="G21" i="7" s="1"/>
  <c r="D18" i="7"/>
  <c r="E26" i="7" s="1"/>
  <c r="B18" i="7"/>
  <c r="C26" i="7" s="1"/>
  <c r="H17" i="7"/>
  <c r="I17" i="7" s="1"/>
  <c r="E17" i="7"/>
  <c r="C17" i="7"/>
  <c r="I16" i="7"/>
  <c r="H16" i="7"/>
  <c r="H15" i="7"/>
  <c r="I15" i="7" s="1"/>
  <c r="G15" i="7"/>
  <c r="E15" i="7"/>
  <c r="C15" i="7"/>
  <c r="H14" i="7"/>
  <c r="I14" i="7" s="1"/>
  <c r="G14" i="7"/>
  <c r="C14" i="7"/>
  <c r="H13" i="7"/>
  <c r="I13" i="7" s="1"/>
  <c r="G13" i="7"/>
  <c r="H12" i="7"/>
  <c r="G12" i="7"/>
  <c r="E12" i="7"/>
  <c r="C12" i="7"/>
  <c r="H9" i="7"/>
  <c r="I12" i="7" s="1"/>
  <c r="F9" i="7"/>
  <c r="G17" i="7" s="1"/>
  <c r="D9" i="7"/>
  <c r="E14" i="7" s="1"/>
  <c r="B9" i="7"/>
  <c r="C16" i="7" s="1"/>
  <c r="H7" i="7"/>
  <c r="E7" i="7"/>
  <c r="C7" i="7"/>
  <c r="H6" i="7"/>
  <c r="C6" i="7"/>
  <c r="F5" i="7"/>
  <c r="G6" i="7" s="1"/>
  <c r="D5" i="7"/>
  <c r="E6" i="7" s="1"/>
  <c r="B5" i="7"/>
  <c r="H10" i="6"/>
  <c r="H9" i="6"/>
  <c r="H8" i="6"/>
  <c r="G8" i="6"/>
  <c r="E8" i="6"/>
  <c r="H7" i="6"/>
  <c r="G7" i="6"/>
  <c r="H6" i="6"/>
  <c r="G6" i="6"/>
  <c r="F5" i="6"/>
  <c r="G10" i="6" s="1"/>
  <c r="D5" i="6"/>
  <c r="E7" i="6" s="1"/>
  <c r="B5" i="6"/>
  <c r="C9" i="6" s="1"/>
  <c r="C13" i="5"/>
  <c r="C12" i="5"/>
  <c r="C10" i="5"/>
  <c r="B9" i="5"/>
  <c r="C11" i="5" s="1"/>
  <c r="C7" i="5"/>
  <c r="B6" i="5"/>
  <c r="C8" i="5" s="1"/>
  <c r="Q28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B27" i="4"/>
  <c r="Q25" i="4"/>
  <c r="Q24" i="4"/>
  <c r="Q23" i="4"/>
  <c r="Q22" i="4"/>
  <c r="Q21" i="4"/>
  <c r="Q20" i="4"/>
  <c r="Q18" i="4"/>
  <c r="Q17" i="4"/>
  <c r="Q16" i="4"/>
  <c r="Q15" i="4"/>
  <c r="Q14" i="4"/>
  <c r="Q13" i="4"/>
  <c r="Q12" i="4"/>
  <c r="Q11" i="4"/>
  <c r="Q10" i="4"/>
  <c r="Q9" i="4"/>
  <c r="Q8" i="4"/>
  <c r="Q7" i="4"/>
  <c r="Q6" i="4"/>
  <c r="Q5" i="4"/>
  <c r="Q4" i="4"/>
  <c r="Q27" i="4" s="1"/>
  <c r="P27" i="3"/>
  <c r="O27" i="3"/>
  <c r="N27" i="3"/>
  <c r="M27" i="3"/>
  <c r="L27" i="3"/>
  <c r="K27" i="3"/>
  <c r="J27" i="3"/>
  <c r="I27" i="3"/>
  <c r="H27" i="3"/>
  <c r="G27" i="3"/>
  <c r="F27" i="3"/>
  <c r="E27" i="3"/>
  <c r="D27" i="3"/>
  <c r="C27" i="3"/>
  <c r="A20" i="2"/>
  <c r="A19" i="2"/>
  <c r="A18" i="2"/>
  <c r="A15" i="2"/>
  <c r="A14" i="2"/>
  <c r="A13" i="2"/>
  <c r="A12" i="2"/>
  <c r="A11" i="2"/>
  <c r="A10" i="2"/>
  <c r="A7" i="2"/>
  <c r="I27" i="12" l="1"/>
  <c r="I20" i="8"/>
  <c r="I18" i="8"/>
  <c r="I6" i="7"/>
  <c r="C6" i="6"/>
  <c r="E9" i="6"/>
  <c r="C13" i="7"/>
  <c r="E16" i="7"/>
  <c r="E23" i="7"/>
  <c r="G26" i="7"/>
  <c r="E6" i="8"/>
  <c r="E11" i="8"/>
  <c r="G14" i="8"/>
  <c r="E19" i="8"/>
  <c r="E13" i="9"/>
  <c r="E15" i="9"/>
  <c r="C5" i="10"/>
  <c r="C13" i="10"/>
  <c r="C10" i="11"/>
  <c r="G7" i="12"/>
  <c r="E12" i="12"/>
  <c r="I13" i="12"/>
  <c r="G15" i="12"/>
  <c r="C18" i="12"/>
  <c r="E21" i="12"/>
  <c r="G24" i="12"/>
  <c r="C27" i="12"/>
  <c r="E30" i="12"/>
  <c r="E35" i="12"/>
  <c r="C6" i="13"/>
  <c r="C25" i="12"/>
  <c r="C10" i="6"/>
  <c r="H18" i="7"/>
  <c r="I24" i="7" s="1"/>
  <c r="B5" i="5"/>
  <c r="E6" i="6"/>
  <c r="G9" i="6"/>
  <c r="E13" i="7"/>
  <c r="G16" i="7"/>
  <c r="G23" i="7"/>
  <c r="C25" i="7"/>
  <c r="G6" i="8"/>
  <c r="C8" i="8"/>
  <c r="H9" i="8"/>
  <c r="G11" i="8"/>
  <c r="C13" i="8"/>
  <c r="E16" i="8"/>
  <c r="G19" i="8"/>
  <c r="E7" i="9"/>
  <c r="E9" i="9"/>
  <c r="C6" i="10"/>
  <c r="C14" i="10"/>
  <c r="C22" i="10"/>
  <c r="C4" i="11"/>
  <c r="C11" i="11"/>
  <c r="E6" i="12"/>
  <c r="E9" i="12"/>
  <c r="G12" i="12"/>
  <c r="C14" i="12"/>
  <c r="H16" i="12"/>
  <c r="I25" i="12" s="1"/>
  <c r="E18" i="12"/>
  <c r="G21" i="12"/>
  <c r="C23" i="12"/>
  <c r="E27" i="12"/>
  <c r="G30" i="12"/>
  <c r="E32" i="12"/>
  <c r="G35" i="12"/>
  <c r="C7" i="13"/>
  <c r="H5" i="7"/>
  <c r="I7" i="7" s="1"/>
  <c r="C8" i="6"/>
  <c r="E25" i="7"/>
  <c r="E8" i="8"/>
  <c r="B5" i="12"/>
  <c r="C16" i="12" s="1"/>
  <c r="I7" i="12"/>
  <c r="G9" i="12"/>
  <c r="I15" i="12"/>
  <c r="C20" i="12"/>
  <c r="E23" i="12"/>
  <c r="G27" i="12"/>
  <c r="G32" i="12"/>
  <c r="G7" i="7"/>
  <c r="G22" i="7"/>
  <c r="G34" i="12"/>
  <c r="C7" i="6"/>
  <c r="E10" i="6"/>
  <c r="E24" i="7"/>
  <c r="C7" i="11"/>
  <c r="C19" i="12"/>
  <c r="E22" i="12"/>
  <c r="G26" i="12"/>
  <c r="G7" i="9"/>
  <c r="G9" i="9"/>
  <c r="E21" i="7"/>
  <c r="G24" i="7"/>
  <c r="H5" i="8"/>
  <c r="I6" i="8" s="1"/>
  <c r="G12" i="8"/>
  <c r="E17" i="8"/>
  <c r="G20" i="8"/>
  <c r="F12" i="9"/>
  <c r="C11" i="10"/>
  <c r="C19" i="10"/>
  <c r="C8" i="11"/>
  <c r="C7" i="12"/>
  <c r="E10" i="12"/>
  <c r="G13" i="12"/>
  <c r="C15" i="12"/>
  <c r="E16" i="12"/>
  <c r="E19" i="12"/>
  <c r="G22" i="12"/>
  <c r="C24" i="12"/>
  <c r="H26" i="12"/>
  <c r="E28" i="12"/>
  <c r="G31" i="12"/>
  <c r="C4" i="13"/>
  <c r="C7" i="8"/>
  <c r="C22" i="12"/>
  <c r="G29" i="12"/>
  <c r="H5" i="6"/>
  <c r="I6" i="6" s="1"/>
  <c r="G6" i="9"/>
  <c r="G8" i="9"/>
  <c r="C13" i="9"/>
  <c r="C15" i="9"/>
  <c r="C12" i="10"/>
  <c r="E7" i="12"/>
  <c r="G28" i="12"/>
  <c r="C30" i="12"/>
  <c r="I7" i="6" l="1"/>
  <c r="I17" i="12"/>
  <c r="I7" i="8"/>
  <c r="I22" i="7"/>
  <c r="G17" i="9"/>
  <c r="G15" i="9"/>
  <c r="G13" i="9"/>
  <c r="I24" i="12"/>
  <c r="I21" i="12"/>
  <c r="I22" i="12"/>
  <c r="I15" i="8"/>
  <c r="I19" i="8"/>
  <c r="I14" i="8"/>
  <c r="I11" i="8"/>
  <c r="I17" i="8"/>
  <c r="I20" i="12"/>
  <c r="I8" i="6"/>
  <c r="C9" i="5"/>
  <c r="C6" i="5"/>
  <c r="G16" i="9"/>
  <c r="I26" i="12"/>
  <c r="I35" i="12"/>
  <c r="I33" i="12"/>
  <c r="I28" i="12"/>
  <c r="I30" i="12"/>
  <c r="I31" i="12"/>
  <c r="C6" i="12"/>
  <c r="H5" i="12"/>
  <c r="I6" i="12" s="1"/>
  <c r="I26" i="7"/>
  <c r="I23" i="7"/>
  <c r="I25" i="7"/>
  <c r="I16" i="8"/>
  <c r="I19" i="12"/>
  <c r="I23" i="12"/>
  <c r="I29" i="12"/>
  <c r="I13" i="8"/>
  <c r="I12" i="8"/>
  <c r="I18" i="12"/>
  <c r="I9" i="6"/>
  <c r="I10" i="6"/>
  <c r="C26" i="12"/>
  <c r="I8" i="8"/>
  <c r="I10" i="8"/>
  <c r="G18" i="9"/>
  <c r="I32" i="12"/>
  <c r="I21" i="7"/>
  <c r="I34" i="12"/>
  <c r="G14" i="9"/>
  <c r="I16" i="12" l="1"/>
</calcChain>
</file>

<file path=xl/sharedStrings.xml><?xml version="1.0" encoding="utf-8"?>
<sst xmlns="http://schemas.openxmlformats.org/spreadsheetml/2006/main" count="335" uniqueCount="167">
  <si>
    <t>Strutture che hanno partecipato alla raccolta dati</t>
  </si>
  <si>
    <t>Interventi raccolti dalle strutture che hanno partecipato alla raccolta dati</t>
  </si>
  <si>
    <t>Analisi sugli interventi</t>
  </si>
  <si>
    <t>Analisi sui dispositivi</t>
  </si>
  <si>
    <t>Ginocchio</t>
  </si>
  <si>
    <t>Tabella 2.1b. Ginocchio. Numero di strutture che hanno raccolto dati per il RIAP, per istituzione partecipante (anni 2007-2021)</t>
  </si>
  <si>
    <t>Istituzione partecipante</t>
  </si>
  <si>
    <t>Regione</t>
  </si>
  <si>
    <t>N</t>
  </si>
  <si>
    <t>Valle d'Aosta</t>
  </si>
  <si>
    <t>Lombardia</t>
  </si>
  <si>
    <t>PA Bolzano</t>
  </si>
  <si>
    <t>PA Trento</t>
  </si>
  <si>
    <t>Veneto</t>
  </si>
  <si>
    <t>Emilia-Romagna</t>
  </si>
  <si>
    <t>Toscana</t>
  </si>
  <si>
    <t>Marche</t>
  </si>
  <si>
    <t>Lazio</t>
  </si>
  <si>
    <t>Abruzzo</t>
  </si>
  <si>
    <t>Campania</t>
  </si>
  <si>
    <t>Puglia</t>
  </si>
  <si>
    <t>Basilicata</t>
  </si>
  <si>
    <t>Calabria</t>
  </si>
  <si>
    <t>Sicilia</t>
  </si>
  <si>
    <t>Singolo ospedale/fondazione</t>
  </si>
  <si>
    <t>Clinica Città  di Alessandria</t>
  </si>
  <si>
    <t>PO Universitario Santa Maria della Misericordia, Udine</t>
  </si>
  <si>
    <t>Fondazione Livio Sciutto/Fondazione Spotorno (SV)</t>
  </si>
  <si>
    <t>Casa di cura San Feliciano, Roma</t>
  </si>
  <si>
    <t>Casa di cura Villa Aurora, Roma</t>
  </si>
  <si>
    <t xml:space="preserve">Ospedale San Pietro Fatebenefratelli, Roma </t>
  </si>
  <si>
    <t>Totale strutture che hanno raccolto dati per il RIAP</t>
  </si>
  <si>
    <t xml:space="preserve">   Interventi di ginocchio</t>
  </si>
  <si>
    <t xml:space="preserve">   Tutti gli interventi</t>
  </si>
  <si>
    <t>Tabella 2.2b. Ginocchio. Numero di interventi RIAP ammessi al controllo di qualità, per istituzione partecipante (anni 2007-2021)</t>
  </si>
  <si>
    <t>Totale</t>
  </si>
  <si>
    <t>Totale interventi</t>
  </si>
  <si>
    <r>
      <t xml:space="preserve">Tabella 2.14. Ginocchio. Numero di interventi utili per le analisi sugli interventi e </t>
    </r>
    <r>
      <rPr>
        <i/>
        <sz val="10"/>
        <color rgb="FF303192"/>
        <rFont val="Aptos Narrow"/>
        <family val="2"/>
        <scheme val="minor"/>
      </rPr>
      <t>completeness</t>
    </r>
    <r>
      <rPr>
        <sz val="10"/>
        <color rgb="FF303192"/>
        <rFont val="Aptos Narrow"/>
        <family val="2"/>
        <scheme val="minor"/>
      </rPr>
      <t>, per tipo di intervento (anni 2007-2021)</t>
    </r>
  </si>
  <si>
    <t>%</t>
  </si>
  <si>
    <t>Completeness (*)</t>
  </si>
  <si>
    <t>2007-2021</t>
  </si>
  <si>
    <t>(1)</t>
  </si>
  <si>
    <t>(2)</t>
  </si>
  <si>
    <t>(3)</t>
  </si>
  <si>
    <t>(4)</t>
  </si>
  <si>
    <t>Tipo di intervento</t>
  </si>
  <si>
    <t xml:space="preserve">Primario </t>
  </si>
  <si>
    <t>- totale</t>
  </si>
  <si>
    <t>- monocompartimentale</t>
  </si>
  <si>
    <t>Revisione</t>
  </si>
  <si>
    <t>Revisione parziale</t>
  </si>
  <si>
    <t>Revisione totale</t>
  </si>
  <si>
    <r>
      <t xml:space="preserve">Rimozione </t>
    </r>
    <r>
      <rPr>
        <vertAlign val="superscript"/>
        <sz val="10"/>
        <rFont val="Aptos Narrow"/>
        <family val="2"/>
        <scheme val="minor"/>
      </rPr>
      <t>(**)</t>
    </r>
  </si>
  <si>
    <t>Impianto primario di sola rotula su protesi già impiantata</t>
  </si>
  <si>
    <r>
      <t xml:space="preserve">(*) </t>
    </r>
    <r>
      <rPr>
        <i/>
        <sz val="10"/>
        <color theme="1"/>
        <rFont val="Aptos Narrow"/>
        <family val="2"/>
        <scheme val="minor"/>
      </rPr>
      <t xml:space="preserve">Completeness </t>
    </r>
    <r>
      <rPr>
        <sz val="10"/>
        <color theme="1"/>
        <rFont val="Aptos Narrow"/>
        <family val="2"/>
        <scheme val="minor"/>
      </rPr>
      <t>(espressa in %): numero di interventi registrati nel RIAP e linkati alle SDO che passano il CQ sugli interventi diviso per: numero</t>
    </r>
  </si>
  <si>
    <t>di interventi registrati nelle SDO dalle istituzioni partecipanti (1), (3); numero di interventi registrati nelle SDO a livello nazionale (2), (4)</t>
  </si>
  <si>
    <t>(**) Include rimozione, rimozione con impianto di spaziatore, sostituzione spaziatore</t>
  </si>
  <si>
    <t>Tabella 2.15. Ginocchio. Numero di interventi per tipologia di istituto di ricovero e per tipo di intervento (anni 2007-2021)</t>
  </si>
  <si>
    <t>Primario</t>
  </si>
  <si>
    <t>Revisione (*)</t>
  </si>
  <si>
    <t>TOTALE</t>
  </si>
  <si>
    <t>totale</t>
  </si>
  <si>
    <t>monocompartimentale</t>
  </si>
  <si>
    <t>Tipologia di istituto</t>
  </si>
  <si>
    <r>
      <t>Istituti pubblici gruppo 1</t>
    </r>
    <r>
      <rPr>
        <vertAlign val="superscript"/>
        <sz val="10"/>
        <rFont val="Aptos Narrow"/>
        <family val="2"/>
        <scheme val="minor"/>
      </rPr>
      <t>(a)</t>
    </r>
  </si>
  <si>
    <r>
      <t>Istituti pubblici gruppo 2</t>
    </r>
    <r>
      <rPr>
        <vertAlign val="superscript"/>
        <sz val="10"/>
        <rFont val="Aptos Narrow"/>
        <family val="2"/>
        <scheme val="minor"/>
      </rPr>
      <t>(b)</t>
    </r>
  </si>
  <si>
    <r>
      <t>Istituti privati accreditati gruppo 1</t>
    </r>
    <r>
      <rPr>
        <vertAlign val="superscript"/>
        <sz val="10"/>
        <rFont val="Aptos Narrow"/>
        <family val="2"/>
        <scheme val="minor"/>
      </rPr>
      <t>(c)</t>
    </r>
  </si>
  <si>
    <r>
      <t>Istituti privati accreditati gruppo 2</t>
    </r>
    <r>
      <rPr>
        <vertAlign val="superscript"/>
        <sz val="10"/>
        <rFont val="Aptos Narrow"/>
        <family val="2"/>
        <scheme val="minor"/>
      </rPr>
      <t>(d)</t>
    </r>
  </si>
  <si>
    <r>
      <t>Istituti privati non accreditati</t>
    </r>
    <r>
      <rPr>
        <vertAlign val="superscript"/>
        <sz val="10"/>
        <rFont val="Aptos Narrow"/>
        <family val="2"/>
        <scheme val="minor"/>
      </rPr>
      <t>(e)</t>
    </r>
  </si>
  <si>
    <t>(*) Interventi di revisione parziale o totale, impianto primario di sola rotula su protesi già impiantata, rimozione, rimozione con impianto di spaziatore, sostituzione spaziatore</t>
  </si>
  <si>
    <r>
      <rPr>
        <vertAlign val="superscript"/>
        <sz val="10"/>
        <color theme="1"/>
        <rFont val="Aptos Narrow"/>
        <family val="2"/>
        <scheme val="minor"/>
      </rPr>
      <t xml:space="preserve">(a) </t>
    </r>
    <r>
      <rPr>
        <sz val="10"/>
        <color theme="1"/>
        <rFont val="Aptos Narrow"/>
        <family val="2"/>
        <scheme val="minor"/>
      </rPr>
      <t>Aziende Ospedaliere, Aziende Ospedaliere Universitarie e Policlinici pubblici, IRCCS pubblici e fondazioni pubbliche</t>
    </r>
  </si>
  <si>
    <r>
      <rPr>
        <vertAlign val="superscript"/>
        <sz val="10"/>
        <color theme="1"/>
        <rFont val="Aptos Narrow"/>
        <family val="2"/>
        <scheme val="minor"/>
      </rPr>
      <t xml:space="preserve">(b) </t>
    </r>
    <r>
      <rPr>
        <sz val="10"/>
        <color theme="1"/>
        <rFont val="Aptos Narrow"/>
        <family val="2"/>
        <scheme val="minor"/>
      </rPr>
      <t>Ospedali a gestione diretta</t>
    </r>
  </si>
  <si>
    <r>
      <rPr>
        <vertAlign val="superscript"/>
        <sz val="10"/>
        <color theme="1"/>
        <rFont val="Aptos Narrow"/>
        <family val="2"/>
        <scheme val="minor"/>
      </rPr>
      <t xml:space="preserve">(c) </t>
    </r>
    <r>
      <rPr>
        <sz val="10"/>
        <color theme="1"/>
        <rFont val="Aptos Narrow"/>
        <family val="2"/>
        <scheme val="minor"/>
      </rPr>
      <t>Policlinici privati, IRCCS privati e fondazioni private, Ospedali classificati, Presidi USL, Enti di ricerca</t>
    </r>
  </si>
  <si>
    <r>
      <rPr>
        <vertAlign val="superscript"/>
        <sz val="10"/>
        <color theme="1"/>
        <rFont val="Aptos Narrow"/>
        <family val="2"/>
        <scheme val="minor"/>
      </rPr>
      <t xml:space="preserve">(d) </t>
    </r>
    <r>
      <rPr>
        <sz val="10"/>
        <color theme="1"/>
        <rFont val="Aptos Narrow"/>
        <family val="2"/>
        <scheme val="minor"/>
      </rPr>
      <t>Case di cura private accreditate</t>
    </r>
  </si>
  <si>
    <r>
      <rPr>
        <vertAlign val="superscript"/>
        <sz val="10"/>
        <color theme="1"/>
        <rFont val="Aptos Narrow"/>
        <family val="2"/>
        <scheme val="minor"/>
      </rPr>
      <t xml:space="preserve">(e) </t>
    </r>
    <r>
      <rPr>
        <sz val="10"/>
        <color theme="1"/>
        <rFont val="Aptos Narrow"/>
        <family val="2"/>
        <scheme val="minor"/>
      </rPr>
      <t>Case di cura private non accreditate</t>
    </r>
  </si>
  <si>
    <t>Tabella 2.16. Ginocchio. Numero di interventi per genere e classe di età dei pazienti e per tipo di intervento (anni 2007-2021)</t>
  </si>
  <si>
    <t>Genere</t>
  </si>
  <si>
    <t>Maschi</t>
  </si>
  <si>
    <t>Femmine</t>
  </si>
  <si>
    <t>Classe di età per genere</t>
  </si>
  <si>
    <t>Età media</t>
  </si>
  <si>
    <t>Deviazione standard</t>
  </si>
  <si>
    <t>&lt;45</t>
  </si>
  <si>
    <t>45 - 54</t>
  </si>
  <si>
    <t>55 - 64</t>
  </si>
  <si>
    <t>65 - 74</t>
  </si>
  <si>
    <t>75 - 84</t>
  </si>
  <si>
    <t>≥ 85</t>
  </si>
  <si>
    <t>Tabella 2.17. Ginocchio. Numero di interventi per caratteristiche dell'intervento chirurgico (lato operato e via di accesso) e per tipo di intervento (anni 2007-2021)</t>
  </si>
  <si>
    <t>Lato operato</t>
  </si>
  <si>
    <t>Destro</t>
  </si>
  <si>
    <t>Sinistro</t>
  </si>
  <si>
    <t xml:space="preserve">Bilaterale </t>
  </si>
  <si>
    <t>Via di accesso</t>
  </si>
  <si>
    <t>Pararotulea mediale</t>
  </si>
  <si>
    <t>Pararotulea laterale</t>
  </si>
  <si>
    <t>Midvastus</t>
  </si>
  <si>
    <t>Midvastus mini-invasivo</t>
  </si>
  <si>
    <t>Quad-sparing</t>
  </si>
  <si>
    <t>Subvastus</t>
  </si>
  <si>
    <t>Subvastus mini-invasivo</t>
  </si>
  <si>
    <t>V Quadricipite</t>
  </si>
  <si>
    <t>Osteotomia tuberosità tibiale</t>
  </si>
  <si>
    <t>Non specificata</t>
  </si>
  <si>
    <r>
      <t>Altro</t>
    </r>
    <r>
      <rPr>
        <sz val="9"/>
        <color theme="1"/>
        <rFont val="Wingdings"/>
        <charset val="2"/>
      </rPr>
      <t/>
    </r>
  </si>
  <si>
    <t>Tabella 2.18. Ginocchio. Numero di interventi primari per causa e tipologia di intervento precedente e per tipo di intervento (anni 2007-2021)</t>
  </si>
  <si>
    <t>Causa di intervento</t>
  </si>
  <si>
    <t xml:space="preserve">Artrosi primaria </t>
  </si>
  <si>
    <t xml:space="preserve">Artrosi post-traumatica </t>
  </si>
  <si>
    <t xml:space="preserve">Artriti reumatiche </t>
  </si>
  <si>
    <t xml:space="preserve">Neoplasia </t>
  </si>
  <si>
    <t>Osteonecrosi</t>
  </si>
  <si>
    <t xml:space="preserve">Altro </t>
  </si>
  <si>
    <t>Intervento precedente</t>
  </si>
  <si>
    <t>Nessuno</t>
  </si>
  <si>
    <t>Artrodesi</t>
  </si>
  <si>
    <t>Osteotomia</t>
  </si>
  <si>
    <t>Artroscopia</t>
  </si>
  <si>
    <t>Osteosintesi</t>
  </si>
  <si>
    <t>Altro</t>
  </si>
  <si>
    <t>Tabella 2.19. Ginocchio. Numero di interventi di revisione per causa e tipologia di intervento precedente (anni 2007-2021)</t>
  </si>
  <si>
    <t>Mobilizzazione asettica di più componenti</t>
  </si>
  <si>
    <t>Mobilizzazione asettica componente femorale</t>
  </si>
  <si>
    <t>Mobilizzazione asettica componente tibiale</t>
  </si>
  <si>
    <t>Mobilizzazione asettica componente rotulea</t>
  </si>
  <si>
    <t>Esiti rimozione impianto</t>
  </si>
  <si>
    <t>Usura materiali</t>
  </si>
  <si>
    <t>Lussazione protesica</t>
  </si>
  <si>
    <t>Instabilità</t>
  </si>
  <si>
    <t>Frattura periprotesica</t>
  </si>
  <si>
    <t>Rottura protesi</t>
  </si>
  <si>
    <t>Rottura spaziatore</t>
  </si>
  <si>
    <t>Infezione</t>
  </si>
  <si>
    <t>Rigidità</t>
  </si>
  <si>
    <t>Progressione della malattia</t>
  </si>
  <si>
    <t>Protesi dolorosa</t>
  </si>
  <si>
    <t>Primario totale</t>
  </si>
  <si>
    <t xml:space="preserve">Primario monocompartimentale </t>
  </si>
  <si>
    <t>Primario non specificato</t>
  </si>
  <si>
    <t>Reimpianto di protesi</t>
  </si>
  <si>
    <t>Spaziatore</t>
  </si>
  <si>
    <t>Tabella 2.20. Ginocchio. Numero di interventi utili per le analisi sui dispositivi, per tipo di intervento (anni 2007-2021)</t>
  </si>
  <si>
    <t>Rimozione (*)</t>
  </si>
  <si>
    <r>
      <t xml:space="preserve">(*) </t>
    </r>
    <r>
      <rPr>
        <vertAlign val="superscript"/>
        <sz val="10"/>
        <rFont val="Aptos Narrow"/>
        <family val="2"/>
        <scheme val="minor"/>
      </rPr>
      <t xml:space="preserve"> </t>
    </r>
    <r>
      <rPr>
        <sz val="10"/>
        <rFont val="Aptos Narrow"/>
        <family val="2"/>
        <scheme val="minor"/>
      </rPr>
      <t>Include rimozione, rimozione con impianto di spaziatore, sostituzione spaziatore</t>
    </r>
  </si>
  <si>
    <t>Tabella 2.21. Ginocchio. Numero di interventi per tipologia di fissazione e per tipo di intervento (anni 2007-2021)</t>
  </si>
  <si>
    <t>Fissazione della protesi</t>
  </si>
  <si>
    <t xml:space="preserve">Impianto senza componente rotulea </t>
  </si>
  <si>
    <t>Cementata (componente femorale e componente tibiale)</t>
  </si>
  <si>
    <t>Componente femorale cementata e componente tibiale non cementata</t>
  </si>
  <si>
    <t>Solo componente femorale cementata</t>
  </si>
  <si>
    <t>Componente femorale non cementata e componente tibiale cementata</t>
  </si>
  <si>
    <t>Non cementata</t>
  </si>
  <si>
    <t>Solo componente femorale non cementata</t>
  </si>
  <si>
    <t>Solo componente tibiale cementata</t>
  </si>
  <si>
    <t>Solo componente tibiale non cementata</t>
  </si>
  <si>
    <t>Fissazione dichiarata "non applicabile" per entrambe le componenti femorale e tibiale</t>
  </si>
  <si>
    <t>Impianto con componente rotulea cementata</t>
  </si>
  <si>
    <t>Impianto di sola rotula</t>
  </si>
  <si>
    <t>Impianto con componente rotulea non cementata</t>
  </si>
  <si>
    <t>Tabella 2.22. Ginocchio. Numero di interventi primari per tipo di piatto tibiale (anni 2007-2021)</t>
  </si>
  <si>
    <t>Tipo di piatto tibiale</t>
  </si>
  <si>
    <t>Mobile</t>
  </si>
  <si>
    <t>Cementato</t>
  </si>
  <si>
    <t>Non cementato</t>
  </si>
  <si>
    <t>Cementabile</t>
  </si>
  <si>
    <t>Fisso</t>
  </si>
  <si>
    <t xml:space="preserve">Piatto tibiale non valorizzato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</si>
</sst>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rgb="FF009ADF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color rgb="FF009ADF"/>
      <name val="Aptos Narrow"/>
      <family val="2"/>
      <scheme val="minor"/>
    </font>
    <font>
      <b/>
      <sz val="10"/>
      <color rgb="FF0070C0"/>
      <name val="Aptos Narrow"/>
      <family val="2"/>
      <scheme val="minor"/>
    </font>
    <font>
      <b/>
      <sz val="10"/>
      <color rgb="FF303192"/>
      <name val="Aptos Narrow"/>
      <family val="2"/>
      <scheme val="minor"/>
    </font>
    <font>
      <b/>
      <sz val="10"/>
      <color rgb="FF8064A2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1"/>
      <color rgb="FF303192"/>
      <name val="Aptos Narrow"/>
      <family val="2"/>
      <scheme val="minor"/>
    </font>
    <font>
      <sz val="10"/>
      <color rgb="FF303192"/>
      <name val="Aptos Narrow"/>
      <family val="2"/>
      <scheme val="minor"/>
    </font>
    <font>
      <i/>
      <sz val="10"/>
      <color rgb="FF303192"/>
      <name val="Aptos Narrow"/>
      <family val="2"/>
      <scheme val="minor"/>
    </font>
    <font>
      <sz val="10"/>
      <name val="Aptos Narrow"/>
      <family val="2"/>
      <scheme val="minor"/>
    </font>
    <font>
      <i/>
      <sz val="10"/>
      <name val="Aptos Narrow"/>
      <family val="2"/>
      <scheme val="minor"/>
    </font>
    <font>
      <b/>
      <sz val="10"/>
      <name val="Aptos Narrow"/>
      <family val="2"/>
      <scheme val="minor"/>
    </font>
    <font>
      <b/>
      <i/>
      <sz val="10"/>
      <name val="Aptos Narrow"/>
      <family val="2"/>
      <scheme val="minor"/>
    </font>
    <font>
      <b/>
      <sz val="10"/>
      <color rgb="FF000000"/>
      <name val="Aptos Narrow"/>
      <family val="2"/>
      <scheme val="minor"/>
    </font>
    <font>
      <sz val="10"/>
      <color rgb="FF000000"/>
      <name val="Aptos Narrow"/>
      <family val="2"/>
      <scheme val="minor"/>
    </font>
    <font>
      <vertAlign val="superscript"/>
      <sz val="10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i/>
      <sz val="10"/>
      <color theme="1"/>
      <name val="Aptos Narrow"/>
      <family val="2"/>
      <scheme val="minor"/>
    </font>
    <font>
      <vertAlign val="superscript"/>
      <sz val="10"/>
      <color theme="1"/>
      <name val="Aptos Narrow"/>
      <family val="2"/>
      <scheme val="minor"/>
    </font>
    <font>
      <sz val="9"/>
      <color theme="1"/>
      <name val="Wingdings"/>
      <charset val="2"/>
    </font>
    <font>
      <i/>
      <sz val="10"/>
      <color rgb="FF00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8AF"/>
        <bgColor indexed="64"/>
      </patternFill>
    </fill>
    <fill>
      <patternFill patternType="solid">
        <fgColor rgb="FFD3DAE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6E5EC"/>
        <bgColor indexed="64"/>
      </patternFill>
    </fill>
  </fills>
  <borders count="84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/>
      <right style="medium">
        <color rgb="FF2C9FCE"/>
      </right>
      <top style="medium">
        <color theme="1"/>
      </top>
      <bottom style="medium">
        <color theme="1"/>
      </bottom>
      <diagonal/>
    </border>
    <border>
      <left style="medium">
        <color rgb="FF2C9FCE"/>
      </left>
      <right style="medium">
        <color rgb="FF2C9FCE"/>
      </right>
      <top style="medium">
        <color theme="1"/>
      </top>
      <bottom style="medium">
        <color theme="1"/>
      </bottom>
      <diagonal/>
    </border>
    <border>
      <left/>
      <right style="medium">
        <color rgb="FF2C9FCE"/>
      </right>
      <top/>
      <bottom style="medium">
        <color indexed="64"/>
      </bottom>
      <diagonal/>
    </border>
    <border>
      <left style="medium">
        <color rgb="FF2C9FCE"/>
      </left>
      <right style="medium">
        <color rgb="FF2C9FCE"/>
      </right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rgb="FF2C9FCE"/>
      </right>
      <top/>
      <bottom style="thin">
        <color indexed="64"/>
      </bottom>
      <diagonal/>
    </border>
    <border>
      <left style="medium">
        <color rgb="FF2C9FCE"/>
      </left>
      <right style="medium">
        <color rgb="FF2C9FCE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2C9FCE"/>
      </right>
      <top style="thin">
        <color indexed="64"/>
      </top>
      <bottom style="thin">
        <color indexed="64"/>
      </bottom>
      <diagonal/>
    </border>
    <border>
      <left style="medium">
        <color rgb="FF2C9FCE"/>
      </left>
      <right style="medium">
        <color rgb="FF2C9FCE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2C9FCE"/>
      </right>
      <top style="thin">
        <color indexed="64"/>
      </top>
      <bottom style="medium">
        <color indexed="64"/>
      </bottom>
      <diagonal/>
    </border>
    <border>
      <left style="medium">
        <color rgb="FF2C9FCE"/>
      </left>
      <right style="medium">
        <color rgb="FF2C9FCE"/>
      </right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rgb="FF2C9FCE"/>
      </right>
      <top style="medium">
        <color indexed="64"/>
      </top>
      <bottom style="medium">
        <color indexed="64"/>
      </bottom>
      <diagonal/>
    </border>
    <border>
      <left style="medium">
        <color rgb="FF2C9FCE"/>
      </left>
      <right style="medium">
        <color rgb="FF2C9FCE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2C9FCE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2C9FCE"/>
      </right>
      <top style="medium">
        <color indexed="64"/>
      </top>
      <bottom style="medium">
        <color indexed="64"/>
      </bottom>
      <diagonal/>
    </border>
    <border>
      <left style="thin">
        <color rgb="FF2C9FCE"/>
      </left>
      <right style="medium">
        <color rgb="FF2C9FCE"/>
      </right>
      <top style="medium">
        <color indexed="64"/>
      </top>
      <bottom style="medium">
        <color indexed="64"/>
      </bottom>
      <diagonal/>
    </border>
    <border>
      <left/>
      <right style="medium">
        <color rgb="FF2C9FCE"/>
      </right>
      <top style="medium">
        <color theme="1"/>
      </top>
      <bottom/>
      <diagonal/>
    </border>
    <border>
      <left style="medium">
        <color rgb="FF2C9FCE"/>
      </left>
      <right style="medium">
        <color rgb="FF2C9FCE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2C9FCE"/>
      </right>
      <top/>
      <bottom/>
      <diagonal/>
    </border>
    <border>
      <left style="thin">
        <color indexed="64"/>
      </left>
      <right style="medium">
        <color rgb="FF2C9FCE"/>
      </right>
      <top style="medium">
        <color indexed="64"/>
      </top>
      <bottom style="medium">
        <color indexed="64"/>
      </bottom>
      <diagonal/>
    </border>
    <border>
      <left style="medium">
        <color rgb="FF2C9FCE"/>
      </left>
      <right style="thin">
        <color rgb="FF2C9FCE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rgb="FF2C9FCE"/>
      </right>
      <top/>
      <bottom style="thin">
        <color indexed="64"/>
      </bottom>
      <diagonal/>
    </border>
    <border>
      <left style="medium">
        <color rgb="FF2C9FCE"/>
      </left>
      <right style="thin">
        <color rgb="FF2C9FCE"/>
      </right>
      <top style="medium">
        <color indexed="64"/>
      </top>
      <bottom style="thin">
        <color theme="1"/>
      </bottom>
      <diagonal/>
    </border>
    <border>
      <left/>
      <right style="medium">
        <color rgb="FF2C9FCE"/>
      </right>
      <top style="medium">
        <color indexed="64"/>
      </top>
      <bottom style="thin">
        <color theme="1"/>
      </bottom>
      <diagonal/>
    </border>
    <border>
      <left/>
      <right/>
      <top style="medium">
        <color indexed="64"/>
      </top>
      <bottom style="thin">
        <color theme="1"/>
      </bottom>
      <diagonal/>
    </border>
    <border>
      <left style="thin">
        <color indexed="64"/>
      </left>
      <right style="medium">
        <color rgb="FF2C9FCE"/>
      </right>
      <top style="thin">
        <color indexed="64"/>
      </top>
      <bottom/>
      <diagonal/>
    </border>
    <border>
      <left style="medium">
        <color rgb="FF2C9FCE"/>
      </left>
      <right style="medium">
        <color rgb="FF2C9FCE"/>
      </right>
      <top style="thin">
        <color indexed="64"/>
      </top>
      <bottom/>
      <diagonal/>
    </border>
    <border>
      <left style="medium">
        <color rgb="FF2C9FCE"/>
      </left>
      <right style="thin">
        <color rgb="FF2C9FCE"/>
      </right>
      <top/>
      <bottom style="medium">
        <color auto="1"/>
      </bottom>
      <diagonal/>
    </border>
    <border>
      <left style="medium">
        <color rgb="FF2C9FCE"/>
      </left>
      <right style="thin">
        <color rgb="FF2C9FCE"/>
      </right>
      <top/>
      <bottom/>
      <diagonal/>
    </border>
    <border>
      <left style="thin">
        <color indexed="64"/>
      </left>
      <right style="medium">
        <color rgb="FF2C9FCE"/>
      </right>
      <top style="thin">
        <color indexed="64"/>
      </top>
      <bottom style="thin">
        <color indexed="64"/>
      </bottom>
      <diagonal/>
    </border>
    <border>
      <left style="medium">
        <color rgb="FF2C9FCE"/>
      </left>
      <right style="thin">
        <color rgb="FF2C9FCE"/>
      </right>
      <top style="thin">
        <color theme="1"/>
      </top>
      <bottom style="thin">
        <color theme="1"/>
      </bottom>
      <diagonal/>
    </border>
    <border>
      <left/>
      <right style="medium">
        <color rgb="FF2C9FCE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 style="medium">
        <color rgb="FF2C9FCE"/>
      </right>
      <top style="thin">
        <color indexed="64"/>
      </top>
      <bottom style="medium">
        <color indexed="64"/>
      </bottom>
      <diagonal/>
    </border>
    <border>
      <left style="medium">
        <color rgb="FF2C9FCE"/>
      </left>
      <right style="medium">
        <color rgb="FF2C9FCE"/>
      </right>
      <top style="thin">
        <color indexed="64"/>
      </top>
      <bottom style="medium">
        <color theme="1"/>
      </bottom>
      <diagonal/>
    </border>
    <border>
      <left style="medium">
        <color rgb="FF2C9FCE"/>
      </left>
      <right style="thin">
        <color rgb="FF2C9FCE"/>
      </right>
      <top/>
      <bottom style="medium">
        <color theme="1"/>
      </bottom>
      <diagonal/>
    </border>
    <border>
      <left/>
      <right style="medium">
        <color rgb="FF2C9FCE"/>
      </right>
      <top/>
      <bottom style="medium">
        <color theme="1"/>
      </bottom>
      <diagonal/>
    </border>
    <border>
      <left/>
      <right style="medium">
        <color rgb="FF2C9FCE"/>
      </right>
      <top style="medium">
        <color indexed="64"/>
      </top>
      <bottom/>
      <diagonal/>
    </border>
    <border>
      <left/>
      <right style="thin">
        <color theme="3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3" tint="0.39994506668294322"/>
      </left>
      <right style="thin">
        <color theme="3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3" tint="0.39994506668294322"/>
      </left>
      <right style="medium">
        <color rgb="FF2C9FCE"/>
      </right>
      <top style="medium">
        <color indexed="64"/>
      </top>
      <bottom style="medium">
        <color indexed="64"/>
      </bottom>
      <diagonal/>
    </border>
    <border>
      <left/>
      <right style="thin">
        <color theme="3" tint="0.39991454817346722"/>
      </right>
      <top style="medium">
        <color auto="1"/>
      </top>
      <bottom/>
      <diagonal/>
    </border>
    <border>
      <left style="thin">
        <color theme="3" tint="0.39991454817346722"/>
      </left>
      <right style="medium">
        <color rgb="FF2C9FCE"/>
      </right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 style="thin">
        <color theme="3" tint="0.39994506668294322"/>
      </left>
      <right style="thin">
        <color rgb="FF2C9FCE"/>
      </right>
      <top style="medium">
        <color indexed="64"/>
      </top>
      <bottom style="medium">
        <color indexed="64"/>
      </bottom>
      <diagonal/>
    </border>
    <border>
      <left style="thin">
        <color rgb="FF2C9FCE"/>
      </left>
      <right style="thin">
        <color rgb="FF2C9FCE"/>
      </right>
      <top style="medium">
        <color auto="1"/>
      </top>
      <bottom style="medium">
        <color indexed="64"/>
      </bottom>
      <diagonal/>
    </border>
    <border>
      <left style="medium">
        <color rgb="FF2C9FCE"/>
      </left>
      <right style="thin">
        <color rgb="FF2C9FCE"/>
      </right>
      <top/>
      <bottom style="thin">
        <color indexed="64"/>
      </bottom>
      <diagonal/>
    </border>
    <border>
      <left/>
      <right style="thin">
        <color rgb="FF2C9FCE"/>
      </right>
      <top/>
      <bottom style="thin">
        <color auto="1"/>
      </bottom>
      <diagonal/>
    </border>
    <border>
      <left style="thin">
        <color rgb="FF2C9FCE"/>
      </left>
      <right style="thin">
        <color rgb="FF2C9FCE"/>
      </right>
      <top/>
      <bottom style="thin">
        <color indexed="64"/>
      </bottom>
      <diagonal/>
    </border>
    <border>
      <left style="medium">
        <color rgb="FF2C9FCE"/>
      </left>
      <right style="thin">
        <color rgb="FF2C9FCE"/>
      </right>
      <top style="thin">
        <color indexed="64"/>
      </top>
      <bottom style="thin">
        <color indexed="64"/>
      </bottom>
      <diagonal/>
    </border>
    <border>
      <left/>
      <right style="thin">
        <color rgb="FF2C9FCE"/>
      </right>
      <top style="thin">
        <color indexed="64"/>
      </top>
      <bottom style="thin">
        <color auto="1"/>
      </bottom>
      <diagonal/>
    </border>
    <border>
      <left style="thin">
        <color rgb="FF2C9FCE"/>
      </left>
      <right style="thin">
        <color rgb="FF2C9FCE"/>
      </right>
      <top style="thin">
        <color indexed="64"/>
      </top>
      <bottom style="thin">
        <color indexed="64"/>
      </bottom>
      <diagonal/>
    </border>
    <border>
      <left style="medium">
        <color rgb="FF2C9FCE"/>
      </left>
      <right style="thin">
        <color rgb="FF2C9FCE"/>
      </right>
      <top style="thin">
        <color indexed="64"/>
      </top>
      <bottom style="medium">
        <color indexed="64"/>
      </bottom>
      <diagonal/>
    </border>
    <border>
      <left/>
      <right style="thin">
        <color rgb="FF2C9FCE"/>
      </right>
      <top style="thin">
        <color indexed="64"/>
      </top>
      <bottom style="medium">
        <color indexed="64"/>
      </bottom>
      <diagonal/>
    </border>
    <border>
      <left style="thin">
        <color rgb="FF2C9FCE"/>
      </left>
      <right style="thin">
        <color rgb="FF2C9FCE"/>
      </right>
      <top style="thin">
        <color indexed="64"/>
      </top>
      <bottom style="medium">
        <color indexed="64"/>
      </bottom>
      <diagonal/>
    </border>
    <border>
      <left/>
      <right style="thin">
        <color theme="3" tint="0.39994506668294322"/>
      </right>
      <top style="medium">
        <color indexed="64"/>
      </top>
      <bottom/>
      <diagonal/>
    </border>
    <border>
      <left style="thin">
        <color theme="3" tint="0.39994506668294322"/>
      </left>
      <right style="thin">
        <color theme="3" tint="0.39994506668294322"/>
      </right>
      <top style="medium">
        <color indexed="64"/>
      </top>
      <bottom/>
      <diagonal/>
    </border>
    <border>
      <left style="thin">
        <color theme="3" tint="0.39994506668294322"/>
      </left>
      <right style="medium">
        <color rgb="FF2C9FCE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rgb="FF2C9FCE"/>
      </right>
      <top style="thin">
        <color auto="1"/>
      </top>
      <bottom/>
      <diagonal/>
    </border>
    <border>
      <left style="medium">
        <color rgb="FF2C9FCE"/>
      </left>
      <right style="thin">
        <color rgb="FF2C9FCE"/>
      </right>
      <top style="thin">
        <color indexed="64"/>
      </top>
      <bottom/>
      <diagonal/>
    </border>
    <border>
      <left style="thin">
        <color rgb="FF2C9FCE"/>
      </left>
      <right style="thin">
        <color rgb="FF2C9FCE"/>
      </right>
      <top style="thin">
        <color indexed="64"/>
      </top>
      <bottom/>
      <diagonal/>
    </border>
    <border>
      <left style="medium">
        <color rgb="FF2C9FCE"/>
      </left>
      <right style="thin">
        <color rgb="FF2C9FCE"/>
      </right>
      <top style="medium">
        <color indexed="64"/>
      </top>
      <bottom/>
      <diagonal/>
    </border>
    <border>
      <left/>
      <right style="thin">
        <color rgb="FF2C9FCE"/>
      </right>
      <top style="medium">
        <color indexed="64"/>
      </top>
      <bottom/>
      <diagonal/>
    </border>
    <border>
      <left style="thin">
        <color rgb="FF2C9FCE"/>
      </left>
      <right style="thin">
        <color rgb="FF2C9FCE"/>
      </right>
      <top style="medium">
        <color indexed="64"/>
      </top>
      <bottom/>
      <diagonal/>
    </border>
    <border>
      <left/>
      <right style="thin">
        <color rgb="FF2C9FCE"/>
      </right>
      <top style="thin">
        <color indexed="64"/>
      </top>
      <bottom/>
      <diagonal/>
    </border>
    <border>
      <left/>
      <right style="thin">
        <color theme="3" tint="0.39994506668294322"/>
      </right>
      <top/>
      <bottom style="thin">
        <color auto="1"/>
      </bottom>
      <diagonal/>
    </border>
    <border>
      <left style="thin">
        <color theme="3" tint="0.39994506668294322"/>
      </left>
      <right style="medium">
        <color rgb="FF2C9FCE"/>
      </right>
      <top/>
      <bottom style="thin">
        <color indexed="64"/>
      </bottom>
      <diagonal/>
    </border>
    <border>
      <left/>
      <right style="thin">
        <color theme="3" tint="0.39994506668294322"/>
      </right>
      <top style="thin">
        <color indexed="64"/>
      </top>
      <bottom style="thin">
        <color auto="1"/>
      </bottom>
      <diagonal/>
    </border>
    <border>
      <left style="thin">
        <color theme="3" tint="0.39994506668294322"/>
      </left>
      <right style="medium">
        <color rgb="FF2C9FCE"/>
      </right>
      <top style="thin">
        <color indexed="64"/>
      </top>
      <bottom style="thin">
        <color indexed="64"/>
      </bottom>
      <diagonal/>
    </border>
    <border>
      <left/>
      <right style="thin">
        <color theme="3" tint="0.39994506668294322"/>
      </right>
      <top style="thin">
        <color indexed="64"/>
      </top>
      <bottom/>
      <diagonal/>
    </border>
    <border>
      <left style="thin">
        <color theme="3" tint="0.39994506668294322"/>
      </left>
      <right style="medium">
        <color rgb="FF2C9FCE"/>
      </right>
      <top style="thin">
        <color indexed="64"/>
      </top>
      <bottom/>
      <diagonal/>
    </border>
    <border>
      <left/>
      <right style="thin">
        <color theme="3" tint="0.39994506668294322"/>
      </right>
      <top style="thin">
        <color indexed="64"/>
      </top>
      <bottom style="medium">
        <color indexed="64"/>
      </bottom>
      <diagonal/>
    </border>
    <border>
      <left style="thin">
        <color theme="3" tint="0.39994506668294322"/>
      </left>
      <right style="medium">
        <color rgb="FF2C9FCE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49" fontId="6" fillId="0" borderId="0" xfId="0" applyNumberFormat="1" applyFont="1"/>
    <xf numFmtId="0" fontId="7" fillId="0" borderId="0" xfId="0" applyFont="1"/>
    <xf numFmtId="0" fontId="9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right" vertical="center"/>
    </xf>
    <xf numFmtId="0" fontId="0" fillId="0" borderId="7" xfId="0" applyBorder="1" applyAlignment="1">
      <alignment vertical="center" wrapText="1"/>
    </xf>
    <xf numFmtId="3" fontId="0" fillId="0" borderId="7" xfId="0" applyNumberFormat="1" applyBorder="1" applyAlignment="1">
      <alignment vertical="center"/>
    </xf>
    <xf numFmtId="3" fontId="0" fillId="0" borderId="8" xfId="0" applyNumberFormat="1" applyBorder="1" applyAlignment="1">
      <alignment vertical="center"/>
    </xf>
    <xf numFmtId="3" fontId="0" fillId="0" borderId="9" xfId="0" applyNumberFormat="1" applyBorder="1" applyAlignment="1">
      <alignment vertical="center"/>
    </xf>
    <xf numFmtId="0" fontId="0" fillId="0" borderId="10" xfId="0" applyBorder="1" applyAlignment="1">
      <alignment vertical="center" wrapText="1"/>
    </xf>
    <xf numFmtId="3" fontId="0" fillId="3" borderId="10" xfId="0" applyNumberFormat="1" applyFill="1" applyBorder="1" applyAlignment="1">
      <alignment horizontal="right" vertical="center"/>
    </xf>
    <xf numFmtId="3" fontId="0" fillId="3" borderId="11" xfId="0" applyNumberFormat="1" applyFill="1" applyBorder="1" applyAlignment="1">
      <alignment vertical="center"/>
    </xf>
    <xf numFmtId="3" fontId="0" fillId="0" borderId="11" xfId="0" applyNumberFormat="1" applyBorder="1" applyAlignment="1">
      <alignment vertical="center"/>
    </xf>
    <xf numFmtId="3" fontId="0" fillId="3" borderId="10" xfId="0" applyNumberFormat="1" applyFill="1" applyBorder="1" applyAlignment="1">
      <alignment vertical="center"/>
    </xf>
    <xf numFmtId="3" fontId="0" fillId="3" borderId="12" xfId="0" applyNumberFormat="1" applyFill="1" applyBorder="1" applyAlignment="1">
      <alignment vertical="center"/>
    </xf>
    <xf numFmtId="3" fontId="0" fillId="0" borderId="10" xfId="0" applyNumberFormat="1" applyBorder="1" applyAlignment="1">
      <alignment vertical="center"/>
    </xf>
    <xf numFmtId="3" fontId="0" fillId="0" borderId="12" xfId="0" applyNumberFormat="1" applyBorder="1" applyAlignment="1">
      <alignment vertical="center"/>
    </xf>
    <xf numFmtId="0" fontId="0" fillId="0" borderId="13" xfId="0" applyBorder="1" applyAlignment="1">
      <alignment vertical="center" wrapText="1"/>
    </xf>
    <xf numFmtId="3" fontId="0" fillId="0" borderId="13" xfId="0" applyNumberFormat="1" applyBorder="1" applyAlignment="1">
      <alignment vertical="center"/>
    </xf>
    <xf numFmtId="3" fontId="0" fillId="0" borderId="14" xfId="0" applyNumberFormat="1" applyBorder="1" applyAlignment="1">
      <alignment vertical="center"/>
    </xf>
    <xf numFmtId="3" fontId="0" fillId="3" borderId="14" xfId="0" applyNumberFormat="1" applyFill="1" applyBorder="1" applyAlignment="1">
      <alignment vertical="center"/>
    </xf>
    <xf numFmtId="3" fontId="0" fillId="3" borderId="13" xfId="0" applyNumberFormat="1" applyFill="1" applyBorder="1" applyAlignment="1">
      <alignment vertical="center"/>
    </xf>
    <xf numFmtId="3" fontId="0" fillId="3" borderId="15" xfId="0" applyNumberFormat="1" applyFill="1" applyBorder="1" applyAlignment="1">
      <alignment vertical="center"/>
    </xf>
    <xf numFmtId="0" fontId="1" fillId="0" borderId="16" xfId="0" applyFont="1" applyBorder="1" applyAlignment="1">
      <alignment vertical="center" wrapText="1"/>
    </xf>
    <xf numFmtId="3" fontId="1" fillId="0" borderId="16" xfId="0" applyNumberFormat="1" applyFont="1" applyBorder="1" applyAlignment="1">
      <alignment vertical="center"/>
    </xf>
    <xf numFmtId="3" fontId="1" fillId="0" borderId="17" xfId="0" applyNumberFormat="1" applyFont="1" applyBorder="1" applyAlignment="1">
      <alignment vertical="center"/>
    </xf>
    <xf numFmtId="3" fontId="1" fillId="0" borderId="18" xfId="0" applyNumberFormat="1" applyFont="1" applyBorder="1" applyAlignment="1">
      <alignment vertical="center"/>
    </xf>
    <xf numFmtId="3" fontId="0" fillId="3" borderId="8" xfId="0" applyNumberFormat="1" applyFill="1" applyBorder="1" applyAlignment="1">
      <alignment vertical="center"/>
    </xf>
    <xf numFmtId="3" fontId="0" fillId="3" borderId="9" xfId="0" applyNumberFormat="1" applyFill="1" applyBorder="1" applyAlignment="1">
      <alignment vertical="center"/>
    </xf>
    <xf numFmtId="3" fontId="0" fillId="0" borderId="15" xfId="0" applyNumberFormat="1" applyBorder="1" applyAlignment="1">
      <alignment vertical="center"/>
    </xf>
    <xf numFmtId="0" fontId="1" fillId="3" borderId="16" xfId="0" applyFont="1" applyFill="1" applyBorder="1" applyAlignment="1">
      <alignment vertical="center" wrapText="1"/>
    </xf>
    <xf numFmtId="3" fontId="1" fillId="3" borderId="16" xfId="0" applyNumberFormat="1" applyFont="1" applyFill="1" applyBorder="1" applyAlignment="1">
      <alignment vertical="center"/>
    </xf>
    <xf numFmtId="3" fontId="1" fillId="3" borderId="19" xfId="0" applyNumberFormat="1" applyFont="1" applyFill="1" applyBorder="1" applyAlignment="1">
      <alignment vertical="center"/>
    </xf>
    <xf numFmtId="0" fontId="1" fillId="2" borderId="16" xfId="0" applyFont="1" applyFill="1" applyBorder="1" applyAlignment="1">
      <alignment vertical="center" wrapText="1"/>
    </xf>
    <xf numFmtId="3" fontId="1" fillId="2" borderId="16" xfId="0" applyNumberFormat="1" applyFont="1" applyFill="1" applyBorder="1" applyAlignment="1">
      <alignment vertical="center"/>
    </xf>
    <xf numFmtId="3" fontId="1" fillId="2" borderId="17" xfId="0" applyNumberFormat="1" applyFont="1" applyFill="1" applyBorder="1" applyAlignment="1">
      <alignment vertical="center"/>
    </xf>
    <xf numFmtId="3" fontId="1" fillId="2" borderId="20" xfId="0" applyNumberFormat="1" applyFont="1" applyFill="1" applyBorder="1" applyAlignment="1">
      <alignment vertical="center"/>
    </xf>
    <xf numFmtId="3" fontId="1" fillId="2" borderId="21" xfId="0" applyNumberFormat="1" applyFont="1" applyFill="1" applyBorder="1" applyAlignment="1">
      <alignment vertical="center"/>
    </xf>
    <xf numFmtId="3" fontId="1" fillId="2" borderId="18" xfId="0" applyNumberFormat="1" applyFont="1" applyFill="1" applyBorder="1" applyAlignment="1">
      <alignment vertical="center"/>
    </xf>
    <xf numFmtId="0" fontId="9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18" xfId="0" applyFont="1" applyBorder="1" applyAlignment="1">
      <alignment horizontal="right" vertical="center"/>
    </xf>
    <xf numFmtId="0" fontId="1" fillId="2" borderId="16" xfId="0" applyFont="1" applyFill="1" applyBorder="1" applyAlignment="1">
      <alignment vertical="center"/>
    </xf>
    <xf numFmtId="0" fontId="1" fillId="2" borderId="16" xfId="0" applyFont="1" applyFill="1" applyBorder="1" applyAlignment="1">
      <alignment horizontal="right" vertical="center"/>
    </xf>
    <xf numFmtId="0" fontId="1" fillId="2" borderId="17" xfId="0" applyFont="1" applyFill="1" applyBorder="1" applyAlignment="1">
      <alignment horizontal="right" vertical="center"/>
    </xf>
    <xf numFmtId="0" fontId="1" fillId="2" borderId="18" xfId="0" applyFont="1" applyFill="1" applyBorder="1" applyAlignment="1">
      <alignment horizontal="right" vertical="center"/>
    </xf>
    <xf numFmtId="0" fontId="0" fillId="0" borderId="7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3" xfId="0" applyBorder="1" applyAlignment="1">
      <alignment vertical="center"/>
    </xf>
    <xf numFmtId="3" fontId="0" fillId="0" borderId="18" xfId="0" applyNumberFormat="1" applyBorder="1" applyAlignment="1">
      <alignment vertical="center"/>
    </xf>
    <xf numFmtId="0" fontId="1" fillId="3" borderId="16" xfId="0" applyFont="1" applyFill="1" applyBorder="1" applyAlignment="1">
      <alignment vertical="center"/>
    </xf>
    <xf numFmtId="3" fontId="0" fillId="0" borderId="0" xfId="0" applyNumberFormat="1"/>
    <xf numFmtId="0" fontId="10" fillId="4" borderId="1" xfId="0" applyFont="1" applyFill="1" applyBorder="1" applyAlignment="1">
      <alignment vertical="center"/>
    </xf>
    <xf numFmtId="0" fontId="12" fillId="4" borderId="1" xfId="0" applyFont="1" applyFill="1" applyBorder="1" applyAlignment="1">
      <alignment vertical="center"/>
    </xf>
    <xf numFmtId="0" fontId="13" fillId="4" borderId="1" xfId="0" applyFont="1" applyFill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4" fillId="4" borderId="22" xfId="0" applyFont="1" applyFill="1" applyBorder="1" applyAlignment="1">
      <alignment vertical="center"/>
    </xf>
    <xf numFmtId="0" fontId="14" fillId="4" borderId="23" xfId="0" applyFont="1" applyFill="1" applyBorder="1" applyAlignment="1">
      <alignment horizontal="right" vertical="center"/>
    </xf>
    <xf numFmtId="0" fontId="15" fillId="4" borderId="23" xfId="0" applyFont="1" applyFill="1" applyBorder="1" applyAlignment="1">
      <alignment horizontal="right" vertical="center"/>
    </xf>
    <xf numFmtId="0" fontId="15" fillId="4" borderId="24" xfId="0" applyFont="1" applyFill="1" applyBorder="1" applyAlignment="1">
      <alignment horizontal="centerContinuous" vertical="center"/>
    </xf>
    <xf numFmtId="0" fontId="15" fillId="4" borderId="25" xfId="0" applyFont="1" applyFill="1" applyBorder="1" applyAlignment="1">
      <alignment horizontal="centerContinuous" vertical="center"/>
    </xf>
    <xf numFmtId="0" fontId="15" fillId="4" borderId="26" xfId="0" applyFont="1" applyFill="1" applyBorder="1" applyAlignment="1">
      <alignment horizontal="centerContinuous" vertical="center"/>
    </xf>
    <xf numFmtId="0" fontId="14" fillId="4" borderId="27" xfId="0" applyFont="1" applyFill="1" applyBorder="1" applyAlignment="1">
      <alignment vertical="center"/>
    </xf>
    <xf numFmtId="0" fontId="14" fillId="4" borderId="23" xfId="0" applyFont="1" applyFill="1" applyBorder="1" applyAlignment="1">
      <alignment vertical="top"/>
    </xf>
    <xf numFmtId="0" fontId="15" fillId="4" borderId="23" xfId="0" applyFont="1" applyFill="1" applyBorder="1" applyAlignment="1">
      <alignment vertical="top"/>
    </xf>
    <xf numFmtId="0" fontId="15" fillId="4" borderId="28" xfId="0" applyFont="1" applyFill="1" applyBorder="1" applyAlignment="1">
      <alignment horizontal="centerContinuous" vertical="center"/>
    </xf>
    <xf numFmtId="0" fontId="14" fillId="4" borderId="4" xfId="0" applyFont="1" applyFill="1" applyBorder="1" applyAlignment="1">
      <alignment vertical="center"/>
    </xf>
    <xf numFmtId="0" fontId="14" fillId="4" borderId="5" xfId="0" applyFont="1" applyFill="1" applyBorder="1" applyAlignment="1">
      <alignment vertical="top"/>
    </xf>
    <xf numFmtId="0" fontId="15" fillId="4" borderId="5" xfId="0" applyFont="1" applyFill="1" applyBorder="1" applyAlignment="1">
      <alignment vertical="top"/>
    </xf>
    <xf numFmtId="0" fontId="15" fillId="4" borderId="29" xfId="0" applyFont="1" applyFill="1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14" fillId="2" borderId="16" xfId="0" applyFont="1" applyFill="1" applyBorder="1" applyAlignment="1">
      <alignment vertical="center"/>
    </xf>
    <xf numFmtId="3" fontId="14" fillId="2" borderId="17" xfId="0" applyNumberFormat="1" applyFont="1" applyFill="1" applyBorder="1" applyAlignment="1">
      <alignment horizontal="right" vertical="top"/>
    </xf>
    <xf numFmtId="164" fontId="14" fillId="2" borderId="17" xfId="0" applyNumberFormat="1" applyFont="1" applyFill="1" applyBorder="1" applyAlignment="1">
      <alignment horizontal="right" vertical="top"/>
    </xf>
    <xf numFmtId="164" fontId="15" fillId="2" borderId="29" xfId="0" applyNumberFormat="1" applyFont="1" applyFill="1" applyBorder="1" applyAlignment="1">
      <alignment horizontal="center" vertical="top"/>
    </xf>
    <xf numFmtId="164" fontId="15" fillId="2" borderId="16" xfId="0" applyNumberFormat="1" applyFont="1" applyFill="1" applyBorder="1" applyAlignment="1">
      <alignment horizontal="center" vertical="top"/>
    </xf>
    <xf numFmtId="164" fontId="15" fillId="2" borderId="18" xfId="0" applyNumberFormat="1" applyFont="1" applyFill="1" applyBorder="1" applyAlignment="1">
      <alignment horizontal="center" vertical="top"/>
    </xf>
    <xf numFmtId="0" fontId="14" fillId="5" borderId="28" xfId="0" applyFont="1" applyFill="1" applyBorder="1" applyAlignment="1">
      <alignment vertical="center"/>
    </xf>
    <xf numFmtId="3" fontId="16" fillId="5" borderId="17" xfId="0" applyNumberFormat="1" applyFont="1" applyFill="1" applyBorder="1" applyAlignment="1">
      <alignment horizontal="right" vertical="top" wrapText="1"/>
    </xf>
    <xf numFmtId="164" fontId="15" fillId="5" borderId="17" xfId="0" applyNumberFormat="1" applyFont="1" applyFill="1" applyBorder="1" applyAlignment="1">
      <alignment horizontal="right" vertical="top"/>
    </xf>
    <xf numFmtId="164" fontId="15" fillId="5" borderId="29" xfId="0" applyNumberFormat="1" applyFont="1" applyFill="1" applyBorder="1" applyAlignment="1">
      <alignment horizontal="center" vertical="top"/>
    </xf>
    <xf numFmtId="164" fontId="15" fillId="5" borderId="16" xfId="0" applyNumberFormat="1" applyFont="1" applyFill="1" applyBorder="1" applyAlignment="1">
      <alignment horizontal="center" vertical="top"/>
    </xf>
    <xf numFmtId="164" fontId="15" fillId="5" borderId="18" xfId="0" applyNumberFormat="1" applyFont="1" applyFill="1" applyBorder="1" applyAlignment="1">
      <alignment horizontal="center" vertical="top"/>
    </xf>
    <xf numFmtId="0" fontId="12" fillId="4" borderId="30" xfId="0" quotePrefix="1" applyFont="1" applyFill="1" applyBorder="1" applyAlignment="1">
      <alignment horizontal="left" vertical="center" indent="1"/>
    </xf>
    <xf numFmtId="3" fontId="12" fillId="4" borderId="8" xfId="0" applyNumberFormat="1" applyFont="1" applyFill="1" applyBorder="1" applyAlignment="1">
      <alignment horizontal="right" vertical="top"/>
    </xf>
    <xf numFmtId="164" fontId="13" fillId="4" borderId="8" xfId="0" applyNumberFormat="1" applyFont="1" applyFill="1" applyBorder="1" applyAlignment="1">
      <alignment horizontal="right" vertical="top"/>
    </xf>
    <xf numFmtId="164" fontId="13" fillId="4" borderId="31" xfId="0" applyNumberFormat="1" applyFont="1" applyFill="1" applyBorder="1" applyAlignment="1">
      <alignment horizontal="center" vertical="top"/>
    </xf>
    <xf numFmtId="0" fontId="12" fillId="0" borderId="32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12" fillId="4" borderId="34" xfId="0" quotePrefix="1" applyFont="1" applyFill="1" applyBorder="1" applyAlignment="1">
      <alignment horizontal="left" vertical="center" indent="1"/>
    </xf>
    <xf numFmtId="3" fontId="12" fillId="4" borderId="35" xfId="0" applyNumberFormat="1" applyFont="1" applyFill="1" applyBorder="1" applyAlignment="1">
      <alignment horizontal="right" vertical="top"/>
    </xf>
    <xf numFmtId="164" fontId="13" fillId="4" borderId="35" xfId="0" applyNumberFormat="1" applyFont="1" applyFill="1" applyBorder="1" applyAlignment="1">
      <alignment horizontal="right" vertical="top"/>
    </xf>
    <xf numFmtId="164" fontId="13" fillId="4" borderId="36" xfId="0" applyNumberFormat="1" applyFont="1" applyFill="1" applyBorder="1" applyAlignment="1">
      <alignment horizontal="center" vertical="top"/>
    </xf>
    <xf numFmtId="0" fontId="12" fillId="0" borderId="27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4" fillId="5" borderId="28" xfId="0" applyFont="1" applyFill="1" applyBorder="1"/>
    <xf numFmtId="3" fontId="14" fillId="5" borderId="17" xfId="0" applyNumberFormat="1" applyFont="1" applyFill="1" applyBorder="1" applyAlignment="1">
      <alignment horizontal="right" vertical="top"/>
    </xf>
    <xf numFmtId="0" fontId="12" fillId="4" borderId="30" xfId="0" applyFont="1" applyFill="1" applyBorder="1" applyAlignment="1">
      <alignment horizontal="left" vertical="center" indent="1"/>
    </xf>
    <xf numFmtId="3" fontId="17" fillId="4" borderId="8" xfId="0" applyNumberFormat="1" applyFont="1" applyFill="1" applyBorder="1" applyAlignment="1">
      <alignment horizontal="right" vertical="top" wrapText="1"/>
    </xf>
    <xf numFmtId="164" fontId="13" fillId="4" borderId="31" xfId="0" applyNumberFormat="1" applyFont="1" applyFill="1" applyBorder="1" applyAlignment="1">
      <alignment horizontal="right" vertical="top"/>
    </xf>
    <xf numFmtId="0" fontId="12" fillId="0" borderId="32" xfId="0" applyFont="1" applyBorder="1" applyAlignment="1">
      <alignment vertical="center"/>
    </xf>
    <xf numFmtId="0" fontId="12" fillId="0" borderId="31" xfId="0" applyFont="1" applyBorder="1" applyAlignment="1">
      <alignment vertical="center"/>
    </xf>
    <xf numFmtId="0" fontId="12" fillId="0" borderId="33" xfId="0" applyFont="1" applyBorder="1" applyAlignment="1">
      <alignment vertical="center"/>
    </xf>
    <xf numFmtId="0" fontId="12" fillId="4" borderId="38" xfId="0" applyFont="1" applyFill="1" applyBorder="1" applyAlignment="1">
      <alignment horizontal="left" vertical="center" indent="1"/>
    </xf>
    <xf numFmtId="3" fontId="17" fillId="4" borderId="11" xfId="0" applyNumberFormat="1" applyFont="1" applyFill="1" applyBorder="1" applyAlignment="1">
      <alignment horizontal="right" vertical="top" wrapText="1"/>
    </xf>
    <xf numFmtId="164" fontId="13" fillId="4" borderId="11" xfId="0" applyNumberFormat="1" applyFont="1" applyFill="1" applyBorder="1" applyAlignment="1">
      <alignment horizontal="right" vertical="top"/>
    </xf>
    <xf numFmtId="164" fontId="13" fillId="4" borderId="39" xfId="0" applyNumberFormat="1" applyFont="1" applyFill="1" applyBorder="1" applyAlignment="1">
      <alignment horizontal="right" vertical="top"/>
    </xf>
    <xf numFmtId="0" fontId="12" fillId="0" borderId="40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1" xfId="0" applyFont="1" applyBorder="1" applyAlignment="1">
      <alignment vertical="center"/>
    </xf>
    <xf numFmtId="0" fontId="12" fillId="4" borderId="42" xfId="0" applyFont="1" applyFill="1" applyBorder="1" applyAlignment="1">
      <alignment horizontal="left" vertical="center" wrapText="1" indent="1"/>
    </xf>
    <xf numFmtId="3" fontId="17" fillId="4" borderId="43" xfId="0" applyNumberFormat="1" applyFont="1" applyFill="1" applyBorder="1" applyAlignment="1">
      <alignment horizontal="right" vertical="top" wrapText="1"/>
    </xf>
    <xf numFmtId="164" fontId="13" fillId="4" borderId="43" xfId="0" applyNumberFormat="1" applyFont="1" applyFill="1" applyBorder="1" applyAlignment="1">
      <alignment horizontal="right" vertical="top"/>
    </xf>
    <xf numFmtId="164" fontId="13" fillId="4" borderId="44" xfId="0" applyNumberFormat="1" applyFont="1" applyFill="1" applyBorder="1" applyAlignment="1">
      <alignment horizontal="right" vertical="top"/>
    </xf>
    <xf numFmtId="0" fontId="12" fillId="0" borderId="45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0" fontId="3" fillId="0" borderId="0" xfId="0" applyFont="1" applyAlignment="1">
      <alignment vertical="center"/>
    </xf>
    <xf numFmtId="165" fontId="19" fillId="0" borderId="0" xfId="0" applyNumberFormat="1" applyFont="1" applyAlignment="1">
      <alignment vertical="center"/>
    </xf>
    <xf numFmtId="0" fontId="10" fillId="4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19" fillId="4" borderId="0" xfId="0" applyFont="1" applyFill="1" applyAlignment="1">
      <alignment vertical="center"/>
    </xf>
    <xf numFmtId="0" fontId="3" fillId="4" borderId="0" xfId="0" applyFont="1" applyFill="1"/>
    <xf numFmtId="0" fontId="8" fillId="4" borderId="46" xfId="0" applyFont="1" applyFill="1" applyBorder="1" applyAlignment="1">
      <alignment vertical="center" wrapText="1"/>
    </xf>
    <xf numFmtId="0" fontId="8" fillId="4" borderId="47" xfId="0" applyFont="1" applyFill="1" applyBorder="1" applyAlignment="1">
      <alignment horizontal="centerContinuous" vertical="center" wrapText="1"/>
    </xf>
    <xf numFmtId="0" fontId="3" fillId="4" borderId="48" xfId="0" applyFont="1" applyFill="1" applyBorder="1" applyAlignment="1">
      <alignment horizontal="centerContinuous" vertical="center" wrapText="1"/>
    </xf>
    <xf numFmtId="0" fontId="8" fillId="4" borderId="48" xfId="0" applyFont="1" applyFill="1" applyBorder="1" applyAlignment="1">
      <alignment horizontal="centerContinuous" vertical="center" wrapText="1"/>
    </xf>
    <xf numFmtId="0" fontId="8" fillId="4" borderId="49" xfId="0" applyFont="1" applyFill="1" applyBorder="1" applyAlignment="1">
      <alignment horizontal="centerContinuous" vertical="center" wrapText="1"/>
    </xf>
    <xf numFmtId="0" fontId="8" fillId="4" borderId="50" xfId="0" applyFont="1" applyFill="1" applyBorder="1" applyAlignment="1">
      <alignment horizontal="centerContinuous" vertical="center" wrapText="1"/>
    </xf>
    <xf numFmtId="0" fontId="3" fillId="4" borderId="51" xfId="0" applyFont="1" applyFill="1" applyBorder="1" applyAlignment="1">
      <alignment horizontal="centerContinuous" vertical="center" wrapText="1"/>
    </xf>
    <xf numFmtId="0" fontId="8" fillId="4" borderId="52" xfId="0" applyFont="1" applyFill="1" applyBorder="1" applyAlignment="1">
      <alignment horizontal="centerContinuous" vertical="center"/>
    </xf>
    <xf numFmtId="0" fontId="8" fillId="4" borderId="52" xfId="0" applyFont="1" applyFill="1" applyBorder="1" applyAlignment="1">
      <alignment horizontal="centerContinuous" vertical="center" wrapText="1"/>
    </xf>
    <xf numFmtId="0" fontId="8" fillId="4" borderId="27" xfId="0" applyFont="1" applyFill="1" applyBorder="1" applyAlignment="1">
      <alignment vertical="center" wrapText="1"/>
    </xf>
    <xf numFmtId="0" fontId="8" fillId="4" borderId="53" xfId="0" applyFont="1" applyFill="1" applyBorder="1" applyAlignment="1">
      <alignment horizontal="centerContinuous" vertical="center" wrapText="1"/>
    </xf>
    <xf numFmtId="0" fontId="8" fillId="4" borderId="0" xfId="0" applyFont="1" applyFill="1" applyAlignment="1">
      <alignment horizontal="center" vertical="center" wrapText="1"/>
    </xf>
    <xf numFmtId="0" fontId="3" fillId="4" borderId="27" xfId="0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center" vertical="center"/>
    </xf>
    <xf numFmtId="0" fontId="8" fillId="4" borderId="29" xfId="0" applyFont="1" applyFill="1" applyBorder="1" applyAlignment="1">
      <alignment horizontal="right" vertical="center"/>
    </xf>
    <xf numFmtId="0" fontId="20" fillId="4" borderId="20" xfId="0" applyFont="1" applyFill="1" applyBorder="1" applyAlignment="1">
      <alignment horizontal="right" vertical="center"/>
    </xf>
    <xf numFmtId="0" fontId="8" fillId="4" borderId="54" xfId="0" applyFont="1" applyFill="1" applyBorder="1" applyAlignment="1">
      <alignment horizontal="right" vertical="center"/>
    </xf>
    <xf numFmtId="0" fontId="20" fillId="4" borderId="16" xfId="0" applyFont="1" applyFill="1" applyBorder="1" applyAlignment="1">
      <alignment horizontal="right" vertical="center"/>
    </xf>
    <xf numFmtId="0" fontId="14" fillId="4" borderId="29" xfId="0" applyFont="1" applyFill="1" applyBorder="1" applyAlignment="1">
      <alignment horizontal="right" vertical="center"/>
    </xf>
    <xf numFmtId="0" fontId="20" fillId="4" borderId="18" xfId="0" applyFont="1" applyFill="1" applyBorder="1" applyAlignment="1">
      <alignment horizontal="right" vertical="center"/>
    </xf>
    <xf numFmtId="0" fontId="14" fillId="5" borderId="16" xfId="0" applyFont="1" applyFill="1" applyBorder="1" applyAlignment="1">
      <alignment vertical="center"/>
    </xf>
    <xf numFmtId="3" fontId="8" fillId="5" borderId="29" xfId="0" applyNumberFormat="1" applyFont="1" applyFill="1" applyBorder="1" applyAlignment="1">
      <alignment horizontal="right" vertical="center" wrapText="1"/>
    </xf>
    <xf numFmtId="164" fontId="20" fillId="5" borderId="20" xfId="0" applyNumberFormat="1" applyFont="1" applyFill="1" applyBorder="1" applyAlignment="1">
      <alignment horizontal="right" vertical="center" wrapText="1"/>
    </xf>
    <xf numFmtId="3" fontId="8" fillId="5" borderId="54" xfId="0" applyNumberFormat="1" applyFont="1" applyFill="1" applyBorder="1" applyAlignment="1">
      <alignment horizontal="right" vertical="center" wrapText="1"/>
    </xf>
    <xf numFmtId="164" fontId="20" fillId="5" borderId="16" xfId="0" applyNumberFormat="1" applyFont="1" applyFill="1" applyBorder="1" applyAlignment="1">
      <alignment horizontal="right" vertical="center" wrapText="1"/>
    </xf>
    <xf numFmtId="164" fontId="20" fillId="5" borderId="18" xfId="0" applyNumberFormat="1" applyFont="1" applyFill="1" applyBorder="1" applyAlignment="1">
      <alignment horizontal="right" vertical="center" wrapText="1"/>
    </xf>
    <xf numFmtId="0" fontId="12" fillId="4" borderId="7" xfId="0" applyFont="1" applyFill="1" applyBorder="1" applyAlignment="1">
      <alignment vertical="center" wrapText="1"/>
    </xf>
    <xf numFmtId="3" fontId="3" fillId="4" borderId="55" xfId="0" applyNumberFormat="1" applyFont="1" applyFill="1" applyBorder="1" applyAlignment="1">
      <alignment horizontal="right" vertical="center" wrapText="1"/>
    </xf>
    <xf numFmtId="164" fontId="19" fillId="4" borderId="56" xfId="0" applyNumberFormat="1" applyFont="1" applyFill="1" applyBorder="1" applyAlignment="1">
      <alignment horizontal="right" vertical="center" wrapText="1"/>
    </xf>
    <xf numFmtId="3" fontId="3" fillId="4" borderId="57" xfId="0" applyNumberFormat="1" applyFont="1" applyFill="1" applyBorder="1" applyAlignment="1">
      <alignment horizontal="right" vertical="center" wrapText="1"/>
    </xf>
    <xf numFmtId="164" fontId="19" fillId="4" borderId="7" xfId="0" applyNumberFormat="1" applyFont="1" applyFill="1" applyBorder="1" applyAlignment="1">
      <alignment horizontal="right" vertical="center" wrapText="1"/>
    </xf>
    <xf numFmtId="164" fontId="19" fillId="4" borderId="9" xfId="0" applyNumberFormat="1" applyFont="1" applyFill="1" applyBorder="1" applyAlignment="1">
      <alignment horizontal="right" vertical="center" wrapText="1"/>
    </xf>
    <xf numFmtId="0" fontId="12" fillId="4" borderId="10" xfId="0" applyFont="1" applyFill="1" applyBorder="1" applyAlignment="1">
      <alignment vertical="center" wrapText="1"/>
    </xf>
    <xf numFmtId="3" fontId="3" fillId="4" borderId="58" xfId="0" applyNumberFormat="1" applyFont="1" applyFill="1" applyBorder="1" applyAlignment="1">
      <alignment horizontal="right" vertical="center" wrapText="1"/>
    </xf>
    <xf numFmtId="164" fontId="19" fillId="4" borderId="59" xfId="0" applyNumberFormat="1" applyFont="1" applyFill="1" applyBorder="1" applyAlignment="1">
      <alignment horizontal="right" vertical="center" wrapText="1"/>
    </xf>
    <xf numFmtId="3" fontId="3" fillId="4" borderId="60" xfId="0" applyNumberFormat="1" applyFont="1" applyFill="1" applyBorder="1" applyAlignment="1">
      <alignment horizontal="right" vertical="center" wrapText="1"/>
    </xf>
    <xf numFmtId="164" fontId="19" fillId="4" borderId="10" xfId="0" applyNumberFormat="1" applyFont="1" applyFill="1" applyBorder="1" applyAlignment="1">
      <alignment horizontal="right" vertical="center" wrapText="1"/>
    </xf>
    <xf numFmtId="164" fontId="19" fillId="4" borderId="12" xfId="0" applyNumberFormat="1" applyFont="1" applyFill="1" applyBorder="1" applyAlignment="1">
      <alignment horizontal="right" vertical="center" wrapText="1"/>
    </xf>
    <xf numFmtId="0" fontId="12" fillId="4" borderId="13" xfId="0" applyFont="1" applyFill="1" applyBorder="1" applyAlignment="1">
      <alignment vertical="center" wrapText="1"/>
    </xf>
    <xf numFmtId="3" fontId="3" fillId="4" borderId="61" xfId="0" applyNumberFormat="1" applyFont="1" applyFill="1" applyBorder="1" applyAlignment="1">
      <alignment horizontal="right" vertical="center" wrapText="1"/>
    </xf>
    <xf numFmtId="164" fontId="19" fillId="4" borderId="62" xfId="0" applyNumberFormat="1" applyFont="1" applyFill="1" applyBorder="1" applyAlignment="1">
      <alignment horizontal="right" vertical="center" wrapText="1"/>
    </xf>
    <xf numFmtId="3" fontId="3" fillId="4" borderId="63" xfId="0" applyNumberFormat="1" applyFont="1" applyFill="1" applyBorder="1" applyAlignment="1">
      <alignment horizontal="right" vertical="center" wrapText="1"/>
    </xf>
    <xf numFmtId="164" fontId="19" fillId="4" borderId="13" xfId="0" applyNumberFormat="1" applyFont="1" applyFill="1" applyBorder="1" applyAlignment="1">
      <alignment horizontal="right" vertical="center" wrapText="1"/>
    </xf>
    <xf numFmtId="164" fontId="19" fillId="4" borderId="15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3" fontId="3" fillId="0" borderId="0" xfId="0" applyNumberFormat="1" applyFont="1" applyAlignment="1">
      <alignment vertical="center"/>
    </xf>
    <xf numFmtId="0" fontId="8" fillId="4" borderId="64" xfId="0" applyFont="1" applyFill="1" applyBorder="1" applyAlignment="1">
      <alignment horizontal="centerContinuous" vertical="center" wrapText="1"/>
    </xf>
    <xf numFmtId="0" fontId="3" fillId="4" borderId="65" xfId="0" applyFont="1" applyFill="1" applyBorder="1" applyAlignment="1">
      <alignment horizontal="centerContinuous" vertical="center" wrapText="1"/>
    </xf>
    <xf numFmtId="0" fontId="8" fillId="4" borderId="65" xfId="0" applyFont="1" applyFill="1" applyBorder="1" applyAlignment="1">
      <alignment horizontal="centerContinuous" vertical="center" wrapText="1"/>
    </xf>
    <xf numFmtId="0" fontId="8" fillId="4" borderId="66" xfId="0" applyFont="1" applyFill="1" applyBorder="1" applyAlignment="1">
      <alignment horizontal="centerContinuous" vertical="center" wrapText="1"/>
    </xf>
    <xf numFmtId="0" fontId="14" fillId="4" borderId="27" xfId="0" applyFont="1" applyFill="1" applyBorder="1" applyAlignment="1">
      <alignment vertical="center" wrapText="1"/>
    </xf>
    <xf numFmtId="0" fontId="15" fillId="4" borderId="20" xfId="0" applyFont="1" applyFill="1" applyBorder="1" applyAlignment="1">
      <alignment horizontal="right" vertical="center"/>
    </xf>
    <xf numFmtId="0" fontId="14" fillId="4" borderId="54" xfId="0" applyFont="1" applyFill="1" applyBorder="1" applyAlignment="1">
      <alignment horizontal="right" vertical="center"/>
    </xf>
    <xf numFmtId="0" fontId="15" fillId="4" borderId="16" xfId="0" applyFont="1" applyFill="1" applyBorder="1" applyAlignment="1">
      <alignment horizontal="right" vertical="center"/>
    </xf>
    <xf numFmtId="3" fontId="8" fillId="2" borderId="29" xfId="0" applyNumberFormat="1" applyFont="1" applyFill="1" applyBorder="1" applyAlignment="1">
      <alignment horizontal="right" vertical="center" wrapText="1"/>
    </xf>
    <xf numFmtId="164" fontId="8" fillId="2" borderId="20" xfId="0" applyNumberFormat="1" applyFont="1" applyFill="1" applyBorder="1" applyAlignment="1">
      <alignment horizontal="right" vertical="center" wrapText="1"/>
    </xf>
    <xf numFmtId="3" fontId="8" fillId="2" borderId="54" xfId="0" applyNumberFormat="1" applyFont="1" applyFill="1" applyBorder="1" applyAlignment="1">
      <alignment horizontal="right" vertical="center" wrapText="1"/>
    </xf>
    <xf numFmtId="164" fontId="8" fillId="2" borderId="16" xfId="0" applyNumberFormat="1" applyFont="1" applyFill="1" applyBorder="1" applyAlignment="1">
      <alignment horizontal="right" vertical="center" wrapText="1"/>
    </xf>
    <xf numFmtId="164" fontId="8" fillId="2" borderId="18" xfId="0" applyNumberFormat="1" applyFont="1" applyFill="1" applyBorder="1" applyAlignment="1">
      <alignment horizontal="right" vertical="center" wrapText="1"/>
    </xf>
    <xf numFmtId="0" fontId="12" fillId="4" borderId="7" xfId="0" applyFont="1" applyFill="1" applyBorder="1" applyAlignment="1">
      <alignment vertical="center"/>
    </xf>
    <xf numFmtId="0" fontId="12" fillId="4" borderId="13" xfId="0" applyFont="1" applyFill="1" applyBorder="1" applyAlignment="1">
      <alignment vertical="center"/>
    </xf>
    <xf numFmtId="164" fontId="19" fillId="4" borderId="67" xfId="0" applyNumberFormat="1" applyFont="1" applyFill="1" applyBorder="1" applyAlignment="1">
      <alignment horizontal="right" vertical="center" wrapText="1"/>
    </xf>
    <xf numFmtId="0" fontId="14" fillId="2" borderId="18" xfId="0" applyFont="1" applyFill="1" applyBorder="1" applyAlignment="1">
      <alignment vertical="center"/>
    </xf>
    <xf numFmtId="3" fontId="14" fillId="2" borderId="18" xfId="0" applyNumberFormat="1" applyFont="1" applyFill="1" applyBorder="1" applyAlignment="1">
      <alignment horizontal="right" vertical="center"/>
    </xf>
    <xf numFmtId="164" fontId="15" fillId="2" borderId="18" xfId="0" applyNumberFormat="1" applyFont="1" applyFill="1" applyBorder="1" applyAlignment="1">
      <alignment horizontal="right" vertical="center"/>
    </xf>
    <xf numFmtId="164" fontId="19" fillId="2" borderId="18" xfId="0" applyNumberFormat="1" applyFont="1" applyFill="1" applyBorder="1" applyAlignment="1">
      <alignment horizontal="right" vertical="center"/>
    </xf>
    <xf numFmtId="164" fontId="8" fillId="5" borderId="54" xfId="0" applyNumberFormat="1" applyFont="1" applyFill="1" applyBorder="1" applyAlignment="1">
      <alignment horizontal="right" vertical="center" wrapText="1"/>
    </xf>
    <xf numFmtId="164" fontId="8" fillId="5" borderId="16" xfId="0" applyNumberFormat="1" applyFont="1" applyFill="1" applyBorder="1" applyAlignment="1">
      <alignment horizontal="right" vertical="center" wrapText="1"/>
    </xf>
    <xf numFmtId="164" fontId="8" fillId="5" borderId="18" xfId="0" applyNumberFormat="1" applyFont="1" applyFill="1" applyBorder="1" applyAlignment="1">
      <alignment horizontal="right" vertical="center" wrapText="1"/>
    </xf>
    <xf numFmtId="164" fontId="3" fillId="4" borderId="57" xfId="0" applyNumberFormat="1" applyFont="1" applyFill="1" applyBorder="1" applyAlignment="1">
      <alignment horizontal="right" vertical="center" wrapText="1"/>
    </xf>
    <xf numFmtId="164" fontId="3" fillId="4" borderId="7" xfId="0" applyNumberFormat="1" applyFont="1" applyFill="1" applyBorder="1" applyAlignment="1">
      <alignment horizontal="right" vertical="center" wrapText="1"/>
    </xf>
    <xf numFmtId="164" fontId="3" fillId="4" borderId="9" xfId="0" applyNumberFormat="1" applyFont="1" applyFill="1" applyBorder="1" applyAlignment="1">
      <alignment horizontal="right" vertical="center" wrapText="1"/>
    </xf>
    <xf numFmtId="0" fontId="12" fillId="4" borderId="10" xfId="0" applyFont="1" applyFill="1" applyBorder="1" applyAlignment="1">
      <alignment vertical="center"/>
    </xf>
    <xf numFmtId="164" fontId="3" fillId="4" borderId="60" xfId="0" applyNumberFormat="1" applyFont="1" applyFill="1" applyBorder="1" applyAlignment="1">
      <alignment horizontal="right" vertical="center" wrapText="1"/>
    </xf>
    <xf numFmtId="164" fontId="3" fillId="4" borderId="10" xfId="0" applyNumberFormat="1" applyFont="1" applyFill="1" applyBorder="1" applyAlignment="1">
      <alignment horizontal="right" vertical="center" wrapText="1"/>
    </xf>
    <xf numFmtId="164" fontId="3" fillId="4" borderId="12" xfId="0" applyNumberFormat="1" applyFont="1" applyFill="1" applyBorder="1" applyAlignment="1">
      <alignment horizontal="right" vertical="center" wrapText="1"/>
    </xf>
    <xf numFmtId="0" fontId="3" fillId="4" borderId="10" xfId="0" applyFont="1" applyFill="1" applyBorder="1" applyAlignment="1">
      <alignment horizontal="left" vertical="center"/>
    </xf>
    <xf numFmtId="164" fontId="19" fillId="4" borderId="60" xfId="0" applyNumberFormat="1" applyFont="1" applyFill="1" applyBorder="1" applyAlignment="1">
      <alignment horizontal="right" vertical="center" wrapText="1"/>
    </xf>
    <xf numFmtId="0" fontId="3" fillId="4" borderId="68" xfId="0" applyFont="1" applyFill="1" applyBorder="1" applyAlignment="1">
      <alignment horizontal="left" vertical="center"/>
    </xf>
    <xf numFmtId="3" fontId="3" fillId="4" borderId="69" xfId="0" applyNumberFormat="1" applyFont="1" applyFill="1" applyBorder="1" applyAlignment="1">
      <alignment horizontal="right" vertical="center" wrapText="1"/>
    </xf>
    <xf numFmtId="164" fontId="19" fillId="4" borderId="70" xfId="0" applyNumberFormat="1" applyFont="1" applyFill="1" applyBorder="1" applyAlignment="1">
      <alignment horizontal="right" vertical="center" wrapText="1"/>
    </xf>
    <xf numFmtId="3" fontId="3" fillId="4" borderId="70" xfId="0" applyNumberFormat="1" applyFont="1" applyFill="1" applyBorder="1" applyAlignment="1">
      <alignment horizontal="right" vertical="center" wrapText="1"/>
    </xf>
    <xf numFmtId="164" fontId="19" fillId="4" borderId="68" xfId="0" applyNumberFormat="1" applyFont="1" applyFill="1" applyBorder="1" applyAlignment="1">
      <alignment horizontal="right" vertical="center" wrapText="1"/>
    </xf>
    <xf numFmtId="164" fontId="3" fillId="4" borderId="57" xfId="0" applyNumberFormat="1" applyFont="1" applyFill="1" applyBorder="1" applyAlignment="1">
      <alignment horizontal="right" vertical="center"/>
    </xf>
    <xf numFmtId="164" fontId="3" fillId="4" borderId="7" xfId="0" applyNumberFormat="1" applyFont="1" applyFill="1" applyBorder="1" applyAlignment="1">
      <alignment horizontal="right" vertical="center"/>
    </xf>
    <xf numFmtId="164" fontId="3" fillId="4" borderId="60" xfId="0" applyNumberFormat="1" applyFont="1" applyFill="1" applyBorder="1" applyAlignment="1">
      <alignment horizontal="right" vertical="center"/>
    </xf>
    <xf numFmtId="164" fontId="3" fillId="4" borderId="10" xfId="0" applyNumberFormat="1" applyFont="1" applyFill="1" applyBorder="1" applyAlignment="1">
      <alignment horizontal="right" vertical="center"/>
    </xf>
    <xf numFmtId="0" fontId="3" fillId="4" borderId="13" xfId="0" applyFont="1" applyFill="1" applyBorder="1" applyAlignment="1">
      <alignment horizontal="left" vertical="center"/>
    </xf>
    <xf numFmtId="164" fontId="19" fillId="4" borderId="63" xfId="0" applyNumberFormat="1" applyFont="1" applyFill="1" applyBorder="1" applyAlignment="1">
      <alignment horizontal="right" vertical="center" wrapText="1"/>
    </xf>
    <xf numFmtId="0" fontId="14" fillId="4" borderId="0" xfId="0" applyFont="1" applyFill="1" applyAlignment="1">
      <alignment horizontal="left" vertical="center" wrapText="1"/>
    </xf>
    <xf numFmtId="0" fontId="12" fillId="4" borderId="0" xfId="0" applyFont="1" applyFill="1" applyAlignment="1">
      <alignment vertical="center"/>
    </xf>
    <xf numFmtId="0" fontId="14" fillId="4" borderId="46" xfId="0" applyFont="1" applyFill="1" applyBorder="1" applyAlignment="1">
      <alignment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/>
    </xf>
    <xf numFmtId="0" fontId="14" fillId="4" borderId="71" xfId="0" applyFont="1" applyFill="1" applyBorder="1" applyAlignment="1">
      <alignment horizontal="right" vertical="center"/>
    </xf>
    <xf numFmtId="0" fontId="15" fillId="4" borderId="72" xfId="0" applyFont="1" applyFill="1" applyBorder="1" applyAlignment="1">
      <alignment horizontal="right" vertical="center"/>
    </xf>
    <xf numFmtId="0" fontId="14" fillId="4" borderId="73" xfId="0" applyFont="1" applyFill="1" applyBorder="1" applyAlignment="1">
      <alignment horizontal="right" vertical="center"/>
    </xf>
    <xf numFmtId="0" fontId="15" fillId="4" borderId="46" xfId="0" applyFont="1" applyFill="1" applyBorder="1" applyAlignment="1">
      <alignment horizontal="right" vertical="center"/>
    </xf>
    <xf numFmtId="0" fontId="15" fillId="4" borderId="52" xfId="0" applyFont="1" applyFill="1" applyBorder="1" applyAlignment="1">
      <alignment horizontal="right" vertical="center"/>
    </xf>
    <xf numFmtId="0" fontId="14" fillId="0" borderId="0" xfId="0" applyFont="1" applyAlignment="1">
      <alignment vertical="center"/>
    </xf>
    <xf numFmtId="3" fontId="14" fillId="5" borderId="29" xfId="0" applyNumberFormat="1" applyFont="1" applyFill="1" applyBorder="1" applyAlignment="1">
      <alignment horizontal="right" vertical="center" wrapText="1"/>
    </xf>
    <xf numFmtId="164" fontId="14" fillId="5" borderId="20" xfId="0" applyNumberFormat="1" applyFont="1" applyFill="1" applyBorder="1" applyAlignment="1">
      <alignment horizontal="right" vertical="center" wrapText="1"/>
    </xf>
    <xf numFmtId="3" fontId="14" fillId="5" borderId="54" xfId="0" applyNumberFormat="1" applyFont="1" applyFill="1" applyBorder="1" applyAlignment="1">
      <alignment horizontal="right" vertical="center" wrapText="1"/>
    </xf>
    <xf numFmtId="164" fontId="14" fillId="5" borderId="16" xfId="0" applyNumberFormat="1" applyFont="1" applyFill="1" applyBorder="1" applyAlignment="1">
      <alignment horizontal="right" vertical="center" wrapText="1"/>
    </xf>
    <xf numFmtId="164" fontId="14" fillId="5" borderId="18" xfId="0" applyNumberFormat="1" applyFont="1" applyFill="1" applyBorder="1" applyAlignment="1">
      <alignment horizontal="right" vertical="center" wrapText="1"/>
    </xf>
    <xf numFmtId="3" fontId="12" fillId="4" borderId="55" xfId="0" applyNumberFormat="1" applyFont="1" applyFill="1" applyBorder="1" applyAlignment="1">
      <alignment horizontal="right" vertical="center" wrapText="1"/>
    </xf>
    <xf numFmtId="164" fontId="13" fillId="4" borderId="56" xfId="0" applyNumberFormat="1" applyFont="1" applyFill="1" applyBorder="1" applyAlignment="1">
      <alignment horizontal="right" vertical="center" wrapText="1"/>
    </xf>
    <xf numFmtId="3" fontId="12" fillId="4" borderId="57" xfId="0" applyNumberFormat="1" applyFont="1" applyFill="1" applyBorder="1" applyAlignment="1">
      <alignment horizontal="right" vertical="center" wrapText="1"/>
    </xf>
    <xf numFmtId="164" fontId="13" fillId="4" borderId="7" xfId="0" applyNumberFormat="1" applyFont="1" applyFill="1" applyBorder="1" applyAlignment="1">
      <alignment horizontal="right" vertical="center" wrapText="1"/>
    </xf>
    <xf numFmtId="164" fontId="13" fillId="4" borderId="9" xfId="0" applyNumberFormat="1" applyFont="1" applyFill="1" applyBorder="1" applyAlignment="1">
      <alignment horizontal="right" vertical="center" wrapText="1"/>
    </xf>
    <xf numFmtId="3" fontId="12" fillId="4" borderId="58" xfId="0" applyNumberFormat="1" applyFont="1" applyFill="1" applyBorder="1" applyAlignment="1">
      <alignment horizontal="right" vertical="center" wrapText="1"/>
    </xf>
    <xf numFmtId="164" fontId="13" fillId="4" borderId="59" xfId="0" applyNumberFormat="1" applyFont="1" applyFill="1" applyBorder="1" applyAlignment="1">
      <alignment horizontal="right" vertical="center" wrapText="1"/>
    </xf>
    <xf numFmtId="3" fontId="12" fillId="4" borderId="60" xfId="0" applyNumberFormat="1" applyFont="1" applyFill="1" applyBorder="1" applyAlignment="1">
      <alignment horizontal="right" vertical="center" wrapText="1"/>
    </xf>
    <xf numFmtId="164" fontId="13" fillId="4" borderId="10" xfId="0" applyNumberFormat="1" applyFont="1" applyFill="1" applyBorder="1" applyAlignment="1">
      <alignment horizontal="right" vertical="center" wrapText="1"/>
    </xf>
    <xf numFmtId="164" fontId="13" fillId="4" borderId="12" xfId="0" applyNumberFormat="1" applyFont="1" applyFill="1" applyBorder="1" applyAlignment="1">
      <alignment horizontal="right" vertical="center" wrapText="1"/>
    </xf>
    <xf numFmtId="0" fontId="12" fillId="4" borderId="68" xfId="0" applyFont="1" applyFill="1" applyBorder="1" applyAlignment="1">
      <alignment vertical="center"/>
    </xf>
    <xf numFmtId="3" fontId="12" fillId="4" borderId="69" xfId="0" applyNumberFormat="1" applyFont="1" applyFill="1" applyBorder="1" applyAlignment="1">
      <alignment horizontal="right" vertical="center" wrapText="1"/>
    </xf>
    <xf numFmtId="164" fontId="13" fillId="4" borderId="74" xfId="0" applyNumberFormat="1" applyFont="1" applyFill="1" applyBorder="1" applyAlignment="1">
      <alignment horizontal="right" vertical="center" wrapText="1"/>
    </xf>
    <xf numFmtId="3" fontId="12" fillId="4" borderId="70" xfId="0" applyNumberFormat="1" applyFont="1" applyFill="1" applyBorder="1" applyAlignment="1">
      <alignment horizontal="right" vertical="center" wrapText="1"/>
    </xf>
    <xf numFmtId="164" fontId="13" fillId="4" borderId="68" xfId="0" applyNumberFormat="1" applyFont="1" applyFill="1" applyBorder="1" applyAlignment="1">
      <alignment horizontal="right" vertical="center" wrapText="1"/>
    </xf>
    <xf numFmtId="164" fontId="13" fillId="4" borderId="67" xfId="0" applyNumberFormat="1" applyFont="1" applyFill="1" applyBorder="1" applyAlignment="1">
      <alignment horizontal="right" vertical="center" wrapText="1"/>
    </xf>
    <xf numFmtId="3" fontId="12" fillId="4" borderId="61" xfId="0" applyNumberFormat="1" applyFont="1" applyFill="1" applyBorder="1" applyAlignment="1">
      <alignment horizontal="right" vertical="center" wrapText="1"/>
    </xf>
    <xf numFmtId="164" fontId="13" fillId="4" borderId="62" xfId="0" applyNumberFormat="1" applyFont="1" applyFill="1" applyBorder="1" applyAlignment="1">
      <alignment horizontal="right" vertical="center" wrapText="1"/>
    </xf>
    <xf numFmtId="3" fontId="12" fillId="4" borderId="63" xfId="0" applyNumberFormat="1" applyFont="1" applyFill="1" applyBorder="1" applyAlignment="1">
      <alignment horizontal="right" vertical="center" wrapText="1"/>
    </xf>
    <xf numFmtId="164" fontId="13" fillId="4" borderId="13" xfId="0" applyNumberFormat="1" applyFont="1" applyFill="1" applyBorder="1" applyAlignment="1">
      <alignment horizontal="right" vertical="center" wrapText="1"/>
    </xf>
    <xf numFmtId="164" fontId="13" fillId="4" borderId="15" xfId="0" applyNumberFormat="1" applyFont="1" applyFill="1" applyBorder="1" applyAlignment="1">
      <alignment horizontal="right" vertical="center" wrapText="1"/>
    </xf>
    <xf numFmtId="3" fontId="12" fillId="0" borderId="0" xfId="0" applyNumberFormat="1" applyFont="1" applyAlignment="1">
      <alignment horizontal="right" vertical="center"/>
    </xf>
    <xf numFmtId="0" fontId="8" fillId="4" borderId="0" xfId="0" applyFont="1" applyFill="1" applyAlignment="1">
      <alignment vertical="center"/>
    </xf>
    <xf numFmtId="0" fontId="12" fillId="4" borderId="0" xfId="0" applyFont="1" applyFill="1" applyAlignment="1">
      <alignment horizontal="right" vertical="center"/>
    </xf>
    <xf numFmtId="0" fontId="14" fillId="4" borderId="47" xfId="0" applyFont="1" applyFill="1" applyBorder="1" applyAlignment="1">
      <alignment horizontal="right" vertical="center"/>
    </xf>
    <xf numFmtId="0" fontId="15" fillId="4" borderId="49" xfId="0" applyFont="1" applyFill="1" applyBorder="1" applyAlignment="1">
      <alignment horizontal="right" vertical="center"/>
    </xf>
    <xf numFmtId="0" fontId="15" fillId="4" borderId="18" xfId="0" applyFont="1" applyFill="1" applyBorder="1" applyAlignment="1">
      <alignment horizontal="right" vertical="center"/>
    </xf>
    <xf numFmtId="164" fontId="13" fillId="5" borderId="20" xfId="0" applyNumberFormat="1" applyFont="1" applyFill="1" applyBorder="1" applyAlignment="1">
      <alignment horizontal="right" vertical="center"/>
    </xf>
    <xf numFmtId="3" fontId="8" fillId="5" borderId="47" xfId="0" applyNumberFormat="1" applyFont="1" applyFill="1" applyBorder="1" applyAlignment="1">
      <alignment horizontal="right" vertical="center" wrapText="1"/>
    </xf>
    <xf numFmtId="164" fontId="13" fillId="5" borderId="49" xfId="0" applyNumberFormat="1" applyFont="1" applyFill="1" applyBorder="1" applyAlignment="1">
      <alignment horizontal="right" vertical="center"/>
    </xf>
    <xf numFmtId="164" fontId="13" fillId="5" borderId="18" xfId="0" applyNumberFormat="1" applyFont="1" applyFill="1" applyBorder="1" applyAlignment="1">
      <alignment horizontal="right" vertical="center"/>
    </xf>
    <xf numFmtId="3" fontId="17" fillId="4" borderId="55" xfId="0" applyNumberFormat="1" applyFont="1" applyFill="1" applyBorder="1" applyAlignment="1">
      <alignment horizontal="right" vertical="center" wrapText="1"/>
    </xf>
    <xf numFmtId="164" fontId="23" fillId="4" borderId="56" xfId="0" applyNumberFormat="1" applyFont="1" applyFill="1" applyBorder="1" applyAlignment="1">
      <alignment horizontal="right" vertical="center" wrapText="1"/>
    </xf>
    <xf numFmtId="3" fontId="17" fillId="4" borderId="75" xfId="0" applyNumberFormat="1" applyFont="1" applyFill="1" applyBorder="1" applyAlignment="1">
      <alignment horizontal="right" vertical="center" wrapText="1"/>
    </xf>
    <xf numFmtId="164" fontId="23" fillId="4" borderId="76" xfId="0" applyNumberFormat="1" applyFont="1" applyFill="1" applyBorder="1" applyAlignment="1">
      <alignment horizontal="right" vertical="center" wrapText="1"/>
    </xf>
    <xf numFmtId="164" fontId="23" fillId="4" borderId="9" xfId="0" applyNumberFormat="1" applyFont="1" applyFill="1" applyBorder="1" applyAlignment="1">
      <alignment horizontal="right" vertical="center" wrapText="1"/>
    </xf>
    <xf numFmtId="3" fontId="17" fillId="4" borderId="58" xfId="0" applyNumberFormat="1" applyFont="1" applyFill="1" applyBorder="1" applyAlignment="1">
      <alignment horizontal="right" vertical="center" wrapText="1"/>
    </xf>
    <xf numFmtId="164" fontId="23" fillId="4" borderId="59" xfId="0" applyNumberFormat="1" applyFont="1" applyFill="1" applyBorder="1" applyAlignment="1">
      <alignment horizontal="right" vertical="center" wrapText="1"/>
    </xf>
    <xf numFmtId="3" fontId="17" fillId="4" borderId="77" xfId="0" applyNumberFormat="1" applyFont="1" applyFill="1" applyBorder="1" applyAlignment="1">
      <alignment horizontal="right" vertical="center" wrapText="1"/>
    </xf>
    <xf numFmtId="164" fontId="23" fillId="4" borderId="78" xfId="0" applyNumberFormat="1" applyFont="1" applyFill="1" applyBorder="1" applyAlignment="1">
      <alignment horizontal="right" vertical="center" wrapText="1"/>
    </xf>
    <xf numFmtId="164" fontId="23" fillId="4" borderId="12" xfId="0" applyNumberFormat="1" applyFont="1" applyFill="1" applyBorder="1" applyAlignment="1">
      <alignment horizontal="right" vertical="center" wrapText="1"/>
    </xf>
    <xf numFmtId="3" fontId="17" fillId="4" borderId="69" xfId="0" applyNumberFormat="1" applyFont="1" applyFill="1" applyBorder="1" applyAlignment="1">
      <alignment horizontal="right" vertical="center" wrapText="1"/>
    </xf>
    <xf numFmtId="164" fontId="23" fillId="4" borderId="74" xfId="0" applyNumberFormat="1" applyFont="1" applyFill="1" applyBorder="1" applyAlignment="1">
      <alignment horizontal="right" vertical="center" wrapText="1"/>
    </xf>
    <xf numFmtId="3" fontId="17" fillId="4" borderId="79" xfId="0" applyNumberFormat="1" applyFont="1" applyFill="1" applyBorder="1" applyAlignment="1">
      <alignment horizontal="right" vertical="center" wrapText="1"/>
    </xf>
    <xf numFmtId="164" fontId="23" fillId="4" borderId="80" xfId="0" applyNumberFormat="1" applyFont="1" applyFill="1" applyBorder="1" applyAlignment="1">
      <alignment horizontal="right" vertical="center" wrapText="1"/>
    </xf>
    <xf numFmtId="164" fontId="23" fillId="4" borderId="67" xfId="0" applyNumberFormat="1" applyFont="1" applyFill="1" applyBorder="1" applyAlignment="1">
      <alignment horizontal="right" vertical="center" wrapText="1"/>
    </xf>
    <xf numFmtId="0" fontId="12" fillId="0" borderId="10" xfId="0" applyFont="1" applyBorder="1" applyAlignment="1">
      <alignment vertical="center"/>
    </xf>
    <xf numFmtId="3" fontId="17" fillId="0" borderId="58" xfId="0" applyNumberFormat="1" applyFont="1" applyBorder="1" applyAlignment="1">
      <alignment horizontal="right" vertical="center" wrapText="1"/>
    </xf>
    <xf numFmtId="164" fontId="23" fillId="0" borderId="59" xfId="0" applyNumberFormat="1" applyFont="1" applyBorder="1" applyAlignment="1">
      <alignment horizontal="right" vertical="center" wrapText="1"/>
    </xf>
    <xf numFmtId="3" fontId="17" fillId="0" borderId="77" xfId="0" applyNumberFormat="1" applyFont="1" applyBorder="1" applyAlignment="1">
      <alignment horizontal="right" vertical="center" wrapText="1"/>
    </xf>
    <xf numFmtId="164" fontId="23" fillId="0" borderId="78" xfId="0" applyNumberFormat="1" applyFont="1" applyBorder="1" applyAlignment="1">
      <alignment horizontal="right" vertical="center" wrapText="1"/>
    </xf>
    <xf numFmtId="164" fontId="23" fillId="0" borderId="12" xfId="0" applyNumberFormat="1" applyFont="1" applyBorder="1" applyAlignment="1">
      <alignment horizontal="right" vertical="center" wrapText="1"/>
    </xf>
    <xf numFmtId="3" fontId="17" fillId="4" borderId="61" xfId="0" applyNumberFormat="1" applyFont="1" applyFill="1" applyBorder="1" applyAlignment="1">
      <alignment horizontal="right" vertical="center" wrapText="1"/>
    </xf>
    <xf numFmtId="164" fontId="23" fillId="4" borderId="62" xfId="0" applyNumberFormat="1" applyFont="1" applyFill="1" applyBorder="1" applyAlignment="1">
      <alignment horizontal="right" vertical="center" wrapText="1"/>
    </xf>
    <xf numFmtId="3" fontId="17" fillId="4" borderId="81" xfId="0" applyNumberFormat="1" applyFont="1" applyFill="1" applyBorder="1" applyAlignment="1">
      <alignment horizontal="right" vertical="center" wrapText="1"/>
    </xf>
    <xf numFmtId="164" fontId="23" fillId="4" borderId="82" xfId="0" applyNumberFormat="1" applyFont="1" applyFill="1" applyBorder="1" applyAlignment="1">
      <alignment horizontal="right" vertical="center" wrapText="1"/>
    </xf>
    <xf numFmtId="164" fontId="23" fillId="4" borderId="15" xfId="0" applyNumberFormat="1" applyFont="1" applyFill="1" applyBorder="1" applyAlignment="1">
      <alignment horizontal="right" vertical="center" wrapText="1"/>
    </xf>
    <xf numFmtId="49" fontId="3" fillId="4" borderId="0" xfId="0" applyNumberFormat="1" applyFont="1" applyFill="1" applyAlignment="1">
      <alignment vertical="center"/>
    </xf>
    <xf numFmtId="49" fontId="19" fillId="4" borderId="0" xfId="0" applyNumberFormat="1" applyFont="1" applyFill="1" applyAlignment="1">
      <alignment vertical="center"/>
    </xf>
    <xf numFmtId="0" fontId="3" fillId="4" borderId="46" xfId="0" applyFont="1" applyFill="1" applyBorder="1" applyAlignment="1">
      <alignment vertical="center" wrapText="1"/>
    </xf>
    <xf numFmtId="0" fontId="3" fillId="4" borderId="52" xfId="0" applyFont="1" applyFill="1" applyBorder="1" applyAlignment="1">
      <alignment horizontal="centerContinuous" vertical="center"/>
    </xf>
    <xf numFmtId="3" fontId="8" fillId="5" borderId="29" xfId="0" applyNumberFormat="1" applyFont="1" applyFill="1" applyBorder="1" applyAlignment="1">
      <alignment vertical="center" wrapText="1"/>
    </xf>
    <xf numFmtId="164" fontId="8" fillId="5" borderId="18" xfId="0" applyNumberFormat="1" applyFont="1" applyFill="1" applyBorder="1" applyAlignment="1">
      <alignment vertical="center" wrapText="1"/>
    </xf>
    <xf numFmtId="3" fontId="17" fillId="4" borderId="55" xfId="0" applyNumberFormat="1" applyFont="1" applyFill="1" applyBorder="1" applyAlignment="1">
      <alignment vertical="center" wrapText="1"/>
    </xf>
    <xf numFmtId="164" fontId="23" fillId="4" borderId="9" xfId="0" applyNumberFormat="1" applyFont="1" applyFill="1" applyBorder="1" applyAlignment="1">
      <alignment vertical="center" wrapText="1"/>
    </xf>
    <xf numFmtId="3" fontId="17" fillId="4" borderId="58" xfId="0" applyNumberFormat="1" applyFont="1" applyFill="1" applyBorder="1" applyAlignment="1">
      <alignment vertical="center" wrapText="1"/>
    </xf>
    <xf numFmtId="164" fontId="23" fillId="4" borderId="12" xfId="0" applyNumberFormat="1" applyFont="1" applyFill="1" applyBorder="1" applyAlignment="1">
      <alignment vertical="center" wrapText="1"/>
    </xf>
    <xf numFmtId="0" fontId="3" fillId="0" borderId="10" xfId="0" applyFont="1" applyBorder="1" applyAlignment="1">
      <alignment vertical="center"/>
    </xf>
    <xf numFmtId="0" fontId="3" fillId="4" borderId="10" xfId="0" applyFont="1" applyFill="1" applyBorder="1" applyAlignment="1">
      <alignment vertical="center"/>
    </xf>
    <xf numFmtId="3" fontId="17" fillId="4" borderId="69" xfId="0" applyNumberFormat="1" applyFont="1" applyFill="1" applyBorder="1" applyAlignment="1">
      <alignment vertical="center" wrapText="1"/>
    </xf>
    <xf numFmtId="164" fontId="23" fillId="4" borderId="67" xfId="0" applyNumberFormat="1" applyFont="1" applyFill="1" applyBorder="1" applyAlignment="1">
      <alignment vertical="center" wrapText="1"/>
    </xf>
    <xf numFmtId="164" fontId="14" fillId="5" borderId="18" xfId="0" applyNumberFormat="1" applyFont="1" applyFill="1" applyBorder="1" applyAlignment="1">
      <alignment horizontal="right" vertical="center"/>
    </xf>
    <xf numFmtId="3" fontId="17" fillId="4" borderId="61" xfId="0" applyNumberFormat="1" applyFont="1" applyFill="1" applyBorder="1" applyAlignment="1">
      <alignment vertical="center" wrapText="1"/>
    </xf>
    <xf numFmtId="164" fontId="23" fillId="4" borderId="15" xfId="0" applyNumberFormat="1" applyFont="1" applyFill="1" applyBorder="1" applyAlignment="1">
      <alignment vertical="center" wrapText="1"/>
    </xf>
    <xf numFmtId="3" fontId="17" fillId="0" borderId="0" xfId="0" applyNumberFormat="1" applyFont="1" applyAlignment="1">
      <alignment vertical="center" wrapText="1"/>
    </xf>
    <xf numFmtId="165" fontId="23" fillId="0" borderId="0" xfId="0" applyNumberFormat="1" applyFont="1" applyAlignment="1">
      <alignment vertical="center" wrapText="1"/>
    </xf>
    <xf numFmtId="0" fontId="13" fillId="4" borderId="0" xfId="0" applyFont="1" applyFill="1" applyAlignment="1">
      <alignment vertical="center"/>
    </xf>
    <xf numFmtId="0" fontId="14" fillId="4" borderId="16" xfId="0" applyFont="1" applyFill="1" applyBorder="1" applyAlignment="1">
      <alignment vertical="center"/>
    </xf>
    <xf numFmtId="0" fontId="14" fillId="4" borderId="17" xfId="0" applyFont="1" applyFill="1" applyBorder="1" applyAlignment="1">
      <alignment horizontal="right" vertical="center"/>
    </xf>
    <xf numFmtId="3" fontId="16" fillId="2" borderId="17" xfId="0" applyNumberFormat="1" applyFont="1" applyFill="1" applyBorder="1" applyAlignment="1">
      <alignment vertical="center" wrapText="1"/>
    </xf>
    <xf numFmtId="164" fontId="16" fillId="2" borderId="18" xfId="0" applyNumberFormat="1" applyFont="1" applyFill="1" applyBorder="1" applyAlignment="1">
      <alignment vertical="center" wrapText="1"/>
    </xf>
    <xf numFmtId="3" fontId="16" fillId="5" borderId="17" xfId="0" applyNumberFormat="1" applyFont="1" applyFill="1" applyBorder="1" applyAlignment="1">
      <alignment vertical="center" wrapText="1"/>
    </xf>
    <xf numFmtId="164" fontId="15" fillId="5" borderId="18" xfId="0" applyNumberFormat="1" applyFont="1" applyFill="1" applyBorder="1" applyAlignment="1">
      <alignment horizontal="right" vertical="center"/>
    </xf>
    <xf numFmtId="0" fontId="12" fillId="4" borderId="7" xfId="0" quotePrefix="1" applyFont="1" applyFill="1" applyBorder="1" applyAlignment="1">
      <alignment horizontal="left" vertical="center" indent="1"/>
    </xf>
    <xf numFmtId="3" fontId="12" fillId="4" borderId="8" xfId="0" quotePrefix="1" applyNumberFormat="1" applyFont="1" applyFill="1" applyBorder="1" applyAlignment="1">
      <alignment horizontal="right" vertical="center"/>
    </xf>
    <xf numFmtId="164" fontId="13" fillId="4" borderId="9" xfId="0" applyNumberFormat="1" applyFont="1" applyFill="1" applyBorder="1" applyAlignment="1">
      <alignment horizontal="right" vertical="center"/>
    </xf>
    <xf numFmtId="0" fontId="12" fillId="4" borderId="68" xfId="0" quotePrefix="1" applyFont="1" applyFill="1" applyBorder="1" applyAlignment="1">
      <alignment horizontal="left" vertical="center" indent="1"/>
    </xf>
    <xf numFmtId="0" fontId="12" fillId="0" borderId="30" xfId="0" applyFont="1" applyBorder="1" applyAlignment="1">
      <alignment horizontal="left" vertical="center" indent="1"/>
    </xf>
    <xf numFmtId="0" fontId="12" fillId="0" borderId="38" xfId="0" applyFont="1" applyBorder="1" applyAlignment="1">
      <alignment horizontal="left" vertical="center" indent="1"/>
    </xf>
    <xf numFmtId="0" fontId="12" fillId="0" borderId="42" xfId="0" applyFont="1" applyBorder="1" applyAlignment="1">
      <alignment horizontal="left" vertical="center" wrapText="1" indent="1"/>
    </xf>
    <xf numFmtId="3" fontId="12" fillId="4" borderId="14" xfId="0" quotePrefix="1" applyNumberFormat="1" applyFont="1" applyFill="1" applyBorder="1" applyAlignment="1">
      <alignment horizontal="right" vertical="center"/>
    </xf>
    <xf numFmtId="164" fontId="13" fillId="4" borderId="15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8" fillId="2" borderId="16" xfId="0" applyFont="1" applyFill="1" applyBorder="1" applyAlignment="1">
      <alignment vertical="center"/>
    </xf>
    <xf numFmtId="3" fontId="8" fillId="2" borderId="20" xfId="0" applyNumberFormat="1" applyFont="1" applyFill="1" applyBorder="1" applyAlignment="1">
      <alignment horizontal="right" vertical="center"/>
    </xf>
    <xf numFmtId="3" fontId="8" fillId="2" borderId="16" xfId="0" applyNumberFormat="1" applyFont="1" applyFill="1" applyBorder="1" applyAlignment="1">
      <alignment horizontal="right" vertical="center"/>
    </xf>
    <xf numFmtId="3" fontId="3" fillId="2" borderId="18" xfId="0" applyNumberFormat="1" applyFont="1" applyFill="1" applyBorder="1" applyAlignment="1">
      <alignment horizontal="right" vertical="center"/>
    </xf>
    <xf numFmtId="0" fontId="8" fillId="5" borderId="16" xfId="0" applyFont="1" applyFill="1" applyBorder="1" applyAlignment="1">
      <alignment vertical="center"/>
    </xf>
    <xf numFmtId="165" fontId="20" fillId="5" borderId="20" xfId="0" applyNumberFormat="1" applyFont="1" applyFill="1" applyBorder="1" applyAlignment="1">
      <alignment horizontal="right" vertical="center" wrapText="1"/>
    </xf>
    <xf numFmtId="165" fontId="20" fillId="5" borderId="16" xfId="0" applyNumberFormat="1" applyFont="1" applyFill="1" applyBorder="1" applyAlignment="1">
      <alignment horizontal="right" vertical="center" wrapText="1"/>
    </xf>
    <xf numFmtId="165" fontId="20" fillId="5" borderId="18" xfId="0" applyNumberFormat="1" applyFont="1" applyFill="1" applyBorder="1" applyAlignment="1">
      <alignment horizontal="right" vertical="center" wrapText="1"/>
    </xf>
    <xf numFmtId="0" fontId="3" fillId="4" borderId="7" xfId="0" applyFont="1" applyFill="1" applyBorder="1" applyAlignment="1">
      <alignment vertical="center"/>
    </xf>
    <xf numFmtId="165" fontId="19" fillId="4" borderId="56" xfId="0" applyNumberFormat="1" applyFont="1" applyFill="1" applyBorder="1" applyAlignment="1">
      <alignment horizontal="right" vertical="center" wrapText="1"/>
    </xf>
    <xf numFmtId="165" fontId="19" fillId="4" borderId="7" xfId="0" applyNumberFormat="1" applyFont="1" applyFill="1" applyBorder="1" applyAlignment="1">
      <alignment horizontal="right" vertical="center" wrapText="1"/>
    </xf>
    <xf numFmtId="165" fontId="19" fillId="4" borderId="9" xfId="0" applyNumberFormat="1" applyFont="1" applyFill="1" applyBorder="1" applyAlignment="1">
      <alignment horizontal="right" vertical="center" wrapText="1"/>
    </xf>
    <xf numFmtId="165" fontId="19" fillId="4" borderId="59" xfId="0" applyNumberFormat="1" applyFont="1" applyFill="1" applyBorder="1" applyAlignment="1">
      <alignment horizontal="right" vertical="center" wrapText="1"/>
    </xf>
    <xf numFmtId="165" fontId="19" fillId="4" borderId="10" xfId="0" applyNumberFormat="1" applyFont="1" applyFill="1" applyBorder="1" applyAlignment="1">
      <alignment horizontal="right" vertical="center" wrapText="1"/>
    </xf>
    <xf numFmtId="165" fontId="19" fillId="4" borderId="12" xfId="0" applyNumberFormat="1" applyFont="1" applyFill="1" applyBorder="1" applyAlignment="1">
      <alignment horizontal="right" vertical="center" wrapText="1"/>
    </xf>
    <xf numFmtId="0" fontId="3" fillId="4" borderId="68" xfId="0" applyFont="1" applyFill="1" applyBorder="1" applyAlignment="1">
      <alignment vertical="center"/>
    </xf>
    <xf numFmtId="165" fontId="19" fillId="4" borderId="74" xfId="0" applyNumberFormat="1" applyFont="1" applyFill="1" applyBorder="1" applyAlignment="1">
      <alignment horizontal="right" vertical="center" wrapText="1"/>
    </xf>
    <xf numFmtId="165" fontId="19" fillId="4" borderId="68" xfId="0" applyNumberFormat="1" applyFont="1" applyFill="1" applyBorder="1" applyAlignment="1">
      <alignment horizontal="right" vertical="center" wrapText="1"/>
    </xf>
    <xf numFmtId="165" fontId="19" fillId="4" borderId="67" xfId="0" applyNumberFormat="1" applyFont="1" applyFill="1" applyBorder="1" applyAlignment="1">
      <alignment horizontal="right" vertical="center" wrapText="1"/>
    </xf>
    <xf numFmtId="0" fontId="3" fillId="4" borderId="13" xfId="0" applyFont="1" applyFill="1" applyBorder="1" applyAlignment="1">
      <alignment vertical="center"/>
    </xf>
    <xf numFmtId="165" fontId="19" fillId="4" borderId="62" xfId="0" applyNumberFormat="1" applyFont="1" applyFill="1" applyBorder="1" applyAlignment="1">
      <alignment horizontal="right" vertical="center" wrapText="1"/>
    </xf>
    <xf numFmtId="165" fontId="19" fillId="4" borderId="13" xfId="0" applyNumberFormat="1" applyFont="1" applyFill="1" applyBorder="1" applyAlignment="1">
      <alignment horizontal="right" vertical="center" wrapText="1"/>
    </xf>
    <xf numFmtId="165" fontId="19" fillId="4" borderId="15" xfId="0" applyNumberFormat="1" applyFont="1" applyFill="1" applyBorder="1" applyAlignment="1">
      <alignment horizontal="right" vertical="center" wrapText="1"/>
    </xf>
    <xf numFmtId="0" fontId="1" fillId="0" borderId="83" xfId="0" applyFont="1" applyBorder="1" applyAlignment="1">
      <alignment horizontal="center" vertical="top"/>
    </xf>
    <xf numFmtId="0" fontId="14" fillId="4" borderId="0" xfId="0" applyFont="1" applyFill="1" applyAlignment="1">
      <alignment vertical="center"/>
    </xf>
    <xf numFmtId="0" fontId="14" fillId="4" borderId="16" xfId="0" applyFont="1" applyFill="1" applyBorder="1" applyAlignment="1">
      <alignment horizontal="right" vertical="center"/>
    </xf>
    <xf numFmtId="164" fontId="8" fillId="2" borderId="18" xfId="0" applyNumberFormat="1" applyFont="1" applyFill="1" applyBorder="1" applyAlignment="1">
      <alignment vertical="center"/>
    </xf>
    <xf numFmtId="0" fontId="12" fillId="4" borderId="10" xfId="0" applyFont="1" applyFill="1" applyBorder="1" applyAlignment="1">
      <alignment horizontal="left" vertical="center" indent="1"/>
    </xf>
    <xf numFmtId="3" fontId="12" fillId="4" borderId="11" xfId="0" quotePrefix="1" applyNumberFormat="1" applyFont="1" applyFill="1" applyBorder="1" applyAlignment="1">
      <alignment horizontal="right" vertical="center"/>
    </xf>
    <xf numFmtId="164" fontId="13" fillId="4" borderId="12" xfId="0" applyNumberFormat="1" applyFont="1" applyFill="1" applyBorder="1" applyAlignment="1">
      <alignment horizontal="right" vertical="center"/>
    </xf>
    <xf numFmtId="3" fontId="12" fillId="4" borderId="35" xfId="0" quotePrefix="1" applyNumberFormat="1" applyFont="1" applyFill="1" applyBorder="1" applyAlignment="1">
      <alignment horizontal="right" vertical="center"/>
    </xf>
    <xf numFmtId="164" fontId="13" fillId="4" borderId="67" xfId="0" applyNumberFormat="1" applyFont="1" applyFill="1" applyBorder="1" applyAlignment="1">
      <alignment horizontal="right" vertical="center"/>
    </xf>
    <xf numFmtId="49" fontId="8" fillId="5" borderId="16" xfId="0" applyNumberFormat="1" applyFont="1" applyFill="1" applyBorder="1" applyAlignment="1">
      <alignment vertical="center" wrapText="1"/>
    </xf>
    <xf numFmtId="3" fontId="14" fillId="5" borderId="17" xfId="0" quotePrefix="1" applyNumberFormat="1" applyFont="1" applyFill="1" applyBorder="1" applyAlignment="1">
      <alignment horizontal="right" vertical="center"/>
    </xf>
    <xf numFmtId="3" fontId="17" fillId="4" borderId="55" xfId="0" applyNumberFormat="1" applyFont="1" applyFill="1" applyBorder="1" applyAlignment="1">
      <alignment horizontal="right" vertical="center"/>
    </xf>
    <xf numFmtId="3" fontId="17" fillId="4" borderId="58" xfId="0" applyNumberFormat="1" applyFont="1" applyFill="1" applyBorder="1" applyAlignment="1">
      <alignment horizontal="right" vertical="center"/>
    </xf>
    <xf numFmtId="3" fontId="17" fillId="4" borderId="69" xfId="0" applyNumberFormat="1" applyFont="1" applyFill="1" applyBorder="1" applyAlignment="1">
      <alignment horizontal="right" vertical="center"/>
    </xf>
    <xf numFmtId="3" fontId="8" fillId="5" borderId="29" xfId="0" applyNumberFormat="1" applyFont="1" applyFill="1" applyBorder="1" applyAlignment="1">
      <alignment horizontal="right" vertical="center"/>
    </xf>
    <xf numFmtId="3" fontId="17" fillId="0" borderId="58" xfId="0" applyNumberFormat="1" applyFont="1" applyBorder="1" applyAlignment="1">
      <alignment horizontal="right" vertical="center"/>
    </xf>
    <xf numFmtId="3" fontId="17" fillId="4" borderId="61" xfId="0" applyNumberFormat="1" applyFont="1" applyFill="1" applyBorder="1" applyAlignment="1">
      <alignment horizontal="right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D3DA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F3F2C-F7E2-40B8-B108-8A7569A1EB47}">
  <sheetPr>
    <tabColor rgb="FFD3DAED"/>
  </sheetPr>
  <dimension ref="A1:A21"/>
  <sheetViews>
    <sheetView tabSelected="1" zoomScaleNormal="100" workbookViewId="0"/>
  </sheetViews>
  <sheetFormatPr defaultColWidth="8.85546875" defaultRowHeight="13.5" x14ac:dyDescent="0.25"/>
  <cols>
    <col min="1" max="16384" width="8.85546875" style="2"/>
  </cols>
  <sheetData>
    <row r="1" spans="1:1" x14ac:dyDescent="0.25">
      <c r="A1" s="1" t="s">
        <v>4</v>
      </c>
    </row>
    <row r="2" spans="1:1" x14ac:dyDescent="0.25">
      <c r="A2" s="1"/>
    </row>
    <row r="3" spans="1:1" x14ac:dyDescent="0.25">
      <c r="A3" s="3" t="s">
        <v>0</v>
      </c>
    </row>
    <row r="4" spans="1:1" x14ac:dyDescent="0.25">
      <c r="A4" s="5" t="str">
        <f>'Tabella 2.1b'!A1</f>
        <v>Tabella 2.1b. Ginocchio. Numero di strutture che hanno raccolto dati per il RIAP, per istituzione partecipante (anni 2007-2021)</v>
      </c>
    </row>
    <row r="5" spans="1:1" x14ac:dyDescent="0.25">
      <c r="A5" s="1"/>
    </row>
    <row r="6" spans="1:1" x14ac:dyDescent="0.25">
      <c r="A6" s="3" t="s">
        <v>1</v>
      </c>
    </row>
    <row r="7" spans="1:1" x14ac:dyDescent="0.25">
      <c r="A7" s="5" t="str">
        <f>'Tabella 2.2b'!A1</f>
        <v>Tabella 2.2b. Ginocchio. Numero di interventi RIAP ammessi al controllo di qualità, per istituzione partecipante (anni 2007-2021)</v>
      </c>
    </row>
    <row r="8" spans="1:1" x14ac:dyDescent="0.25">
      <c r="A8" s="4"/>
    </row>
    <row r="9" spans="1:1" x14ac:dyDescent="0.25">
      <c r="A9" s="3" t="s">
        <v>2</v>
      </c>
    </row>
    <row r="10" spans="1:1" x14ac:dyDescent="0.25">
      <c r="A10" s="5" t="str">
        <f>'Tabella 2.14'!A1</f>
        <v>Tabella 2.14. Ginocchio. Numero di interventi utili per le analisi sugli interventi e completeness, per tipo di intervento (anni 2007-2021)</v>
      </c>
    </row>
    <row r="11" spans="1:1" x14ac:dyDescent="0.25">
      <c r="A11" s="5" t="str">
        <f>'Tabella 2.15'!A1</f>
        <v>Tabella 2.15. Ginocchio. Numero di interventi per tipologia di istituto di ricovero e per tipo di intervento (anni 2007-2021)</v>
      </c>
    </row>
    <row r="12" spans="1:1" x14ac:dyDescent="0.25">
      <c r="A12" s="5" t="str">
        <f>'Tabella 2.16'!A1</f>
        <v>Tabella 2.16. Ginocchio. Numero di interventi per genere e classe di età dei pazienti e per tipo di intervento (anni 2007-2021)</v>
      </c>
    </row>
    <row r="13" spans="1:1" x14ac:dyDescent="0.25">
      <c r="A13" s="5" t="str">
        <f>'Tabella 2.17'!A1</f>
        <v>Tabella 2.17. Ginocchio. Numero di interventi per caratteristiche dell'intervento chirurgico (lato operato e via di accesso) e per tipo di intervento (anni 2007-2021)</v>
      </c>
    </row>
    <row r="14" spans="1:1" x14ac:dyDescent="0.25">
      <c r="A14" s="6" t="str">
        <f>'Tabella 2.18'!A1</f>
        <v>Tabella 2.18. Ginocchio. Numero di interventi primari per causa e tipologia di intervento precedente e per tipo di intervento (anni 2007-2021)</v>
      </c>
    </row>
    <row r="15" spans="1:1" x14ac:dyDescent="0.25">
      <c r="A15" s="6" t="str">
        <f>'Tabella 2.19'!A1</f>
        <v>Tabella 2.19. Ginocchio. Numero di interventi di revisione per causa e tipologia di intervento precedente (anni 2007-2021)</v>
      </c>
    </row>
    <row r="16" spans="1:1" x14ac:dyDescent="0.25">
      <c r="A16" s="6"/>
    </row>
    <row r="17" spans="1:1" x14ac:dyDescent="0.25">
      <c r="A17" s="3" t="s">
        <v>3</v>
      </c>
    </row>
    <row r="18" spans="1:1" x14ac:dyDescent="0.25">
      <c r="A18" s="6" t="str">
        <f>'Tabella 2.20'!A1</f>
        <v>Tabella 2.20. Ginocchio. Numero di interventi utili per le analisi sui dispositivi, per tipo di intervento (anni 2007-2021)</v>
      </c>
    </row>
    <row r="19" spans="1:1" x14ac:dyDescent="0.25">
      <c r="A19" s="6" t="str">
        <f>'Tabella 2.21'!A1</f>
        <v>Tabella 2.21. Ginocchio. Numero di interventi per tipologia di fissazione e per tipo di intervento (anni 2007-2021)</v>
      </c>
    </row>
    <row r="20" spans="1:1" x14ac:dyDescent="0.25">
      <c r="A20" s="6" t="str">
        <f>'Tabella 2.22'!A1</f>
        <v>Tabella 2.22. Ginocchio. Numero di interventi primari per tipo di piatto tibiale (anni 2007-2021)</v>
      </c>
    </row>
    <row r="21" spans="1:1" x14ac:dyDescent="0.25">
      <c r="A21" s="7"/>
    </row>
  </sheetData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C0BB4-0EA4-4FDD-B1EB-21963001AFD9}">
  <sheetPr>
    <tabColor rgb="FFD3DAED"/>
  </sheetPr>
  <dimension ref="A1:N18"/>
  <sheetViews>
    <sheetView zoomScaleNormal="100" workbookViewId="0"/>
  </sheetViews>
  <sheetFormatPr defaultColWidth="8.85546875" defaultRowHeight="14.45" customHeight="1" x14ac:dyDescent="0.25"/>
  <cols>
    <col min="1" max="1" width="50.42578125" style="2" customWidth="1"/>
    <col min="2" max="4" width="8.85546875" style="2"/>
    <col min="5" max="12" width="0" style="2" hidden="1" customWidth="1"/>
    <col min="13" max="16384" width="8.85546875" style="2"/>
  </cols>
  <sheetData>
    <row r="1" spans="1:14" ht="14.45" customHeight="1" thickBot="1" x14ac:dyDescent="0.3">
      <c r="A1" s="137" t="s">
        <v>141</v>
      </c>
      <c r="B1" s="231"/>
      <c r="C1" s="323"/>
      <c r="N1"/>
    </row>
    <row r="2" spans="1:14" ht="14.45" customHeight="1" thickBot="1" x14ac:dyDescent="0.3">
      <c r="A2" s="324"/>
      <c r="B2" s="325" t="s">
        <v>8</v>
      </c>
      <c r="C2" s="273" t="s">
        <v>38</v>
      </c>
      <c r="N2"/>
    </row>
    <row r="3" spans="1:14" ht="14.45" customHeight="1" thickBot="1" x14ac:dyDescent="0.3">
      <c r="A3" s="88" t="s">
        <v>45</v>
      </c>
      <c r="B3" s="326">
        <f>B4+B7</f>
        <v>151028</v>
      </c>
      <c r="C3" s="327"/>
      <c r="N3"/>
    </row>
    <row r="4" spans="1:14" ht="14.45" customHeight="1" thickBot="1" x14ac:dyDescent="0.3">
      <c r="A4" s="161" t="s">
        <v>46</v>
      </c>
      <c r="B4" s="328">
        <f>SUM(B5:B6)</f>
        <v>142896</v>
      </c>
      <c r="C4" s="329">
        <f>B4/B$3*100</f>
        <v>94.615567974150494</v>
      </c>
      <c r="N4"/>
    </row>
    <row r="5" spans="1:14" ht="14.45" customHeight="1" x14ac:dyDescent="0.25">
      <c r="A5" s="330" t="s">
        <v>47</v>
      </c>
      <c r="B5" s="331">
        <v>115603</v>
      </c>
      <c r="C5" s="332">
        <f>B5/B$4*100</f>
        <v>80.900095174112636</v>
      </c>
      <c r="N5"/>
    </row>
    <row r="6" spans="1:14" ht="14.45" customHeight="1" thickBot="1" x14ac:dyDescent="0.3">
      <c r="A6" s="333" t="s">
        <v>48</v>
      </c>
      <c r="B6" s="331">
        <v>27293</v>
      </c>
      <c r="C6" s="332">
        <f>B6/B$4*100</f>
        <v>19.099904825887361</v>
      </c>
      <c r="N6"/>
    </row>
    <row r="7" spans="1:14" ht="14.45" customHeight="1" thickBot="1" x14ac:dyDescent="0.3">
      <c r="A7" s="161" t="s">
        <v>49</v>
      </c>
      <c r="B7" s="328">
        <f>SUM(B8:B11)</f>
        <v>8132</v>
      </c>
      <c r="C7" s="329">
        <f>B7/B$3*100</f>
        <v>5.3844320258495113</v>
      </c>
      <c r="N7"/>
    </row>
    <row r="8" spans="1:14" ht="14.45" customHeight="1" x14ac:dyDescent="0.25">
      <c r="A8" s="334" t="s">
        <v>50</v>
      </c>
      <c r="B8" s="331">
        <v>1939</v>
      </c>
      <c r="C8" s="332">
        <f>B8/B$7*100</f>
        <v>23.844072798819479</v>
      </c>
      <c r="N8"/>
    </row>
    <row r="9" spans="1:14" ht="14.45" customHeight="1" x14ac:dyDescent="0.25">
      <c r="A9" s="335" t="s">
        <v>51</v>
      </c>
      <c r="B9" s="331">
        <v>5842</v>
      </c>
      <c r="C9" s="332">
        <f>B9/B$7*100</f>
        <v>71.839645843580911</v>
      </c>
      <c r="N9"/>
    </row>
    <row r="10" spans="1:14" ht="14.45" customHeight="1" x14ac:dyDescent="0.25">
      <c r="A10" s="335" t="s">
        <v>142</v>
      </c>
      <c r="B10" s="331">
        <v>237</v>
      </c>
      <c r="C10" s="332">
        <f>B10/B$7*100</f>
        <v>2.9144121987211018</v>
      </c>
      <c r="N10"/>
    </row>
    <row r="11" spans="1:14" ht="14.45" customHeight="1" thickBot="1" x14ac:dyDescent="0.3">
      <c r="A11" s="336" t="s">
        <v>53</v>
      </c>
      <c r="B11" s="337">
        <v>114</v>
      </c>
      <c r="C11" s="338">
        <f>B11/B$7*100</f>
        <v>1.4018691588785046</v>
      </c>
      <c r="N11"/>
    </row>
    <row r="12" spans="1:14" ht="14.45" customHeight="1" x14ac:dyDescent="0.25">
      <c r="A12" s="71" t="s">
        <v>143</v>
      </c>
      <c r="N12"/>
    </row>
    <row r="13" spans="1:14" ht="14.45" customHeight="1" x14ac:dyDescent="0.25">
      <c r="N13"/>
    </row>
    <row r="14" spans="1:14" ht="14.45" customHeight="1" x14ac:dyDescent="0.25">
      <c r="N14"/>
    </row>
    <row r="15" spans="1:14" ht="14.45" customHeight="1" x14ac:dyDescent="0.25">
      <c r="N15"/>
    </row>
    <row r="16" spans="1:14" ht="14.45" customHeight="1" x14ac:dyDescent="0.25">
      <c r="N16"/>
    </row>
    <row r="17" spans="14:14" ht="14.45" customHeight="1" x14ac:dyDescent="0.25">
      <c r="N17"/>
    </row>
    <row r="18" spans="14:14" ht="14.45" customHeight="1" x14ac:dyDescent="0.25">
      <c r="N18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39F78-2678-4F38-ADF9-248581F5F738}">
  <sheetPr>
    <tabColor rgb="FFD3DAED"/>
  </sheetPr>
  <dimension ref="A1:N124"/>
  <sheetViews>
    <sheetView zoomScaleNormal="100" workbookViewId="0"/>
  </sheetViews>
  <sheetFormatPr defaultColWidth="9.140625" defaultRowHeight="14.45" customHeight="1" x14ac:dyDescent="0.25"/>
  <cols>
    <col min="1" max="1" width="75.42578125" style="135" customWidth="1"/>
    <col min="2" max="2" width="9.7109375" style="135" customWidth="1"/>
    <col min="3" max="3" width="9.7109375" style="136" customWidth="1"/>
    <col min="4" max="4" width="9.7109375" style="186" customWidth="1"/>
    <col min="5" max="5" width="11.28515625" style="136" customWidth="1"/>
    <col min="6" max="9" width="9.7109375" style="135" customWidth="1"/>
    <col min="10" max="12" width="9.140625" style="135" customWidth="1"/>
    <col min="13" max="14" width="9.140625" style="135"/>
    <col min="15" max="15" width="46.140625" style="135" customWidth="1"/>
    <col min="16" max="16" width="48.85546875" style="135" customWidth="1"/>
    <col min="17" max="16384" width="9.140625" style="135"/>
  </cols>
  <sheetData>
    <row r="1" spans="1:14" ht="14.45" customHeight="1" thickBot="1" x14ac:dyDescent="0.3">
      <c r="A1" s="339" t="s">
        <v>144</v>
      </c>
      <c r="B1" s="340"/>
      <c r="C1" s="340"/>
      <c r="D1" s="340"/>
      <c r="E1" s="340"/>
      <c r="F1" s="340"/>
      <c r="G1" s="340"/>
      <c r="M1"/>
      <c r="N1"/>
    </row>
    <row r="2" spans="1:14" ht="14.45" customHeight="1" thickBot="1" x14ac:dyDescent="0.3">
      <c r="A2" s="141"/>
      <c r="B2" s="142" t="s">
        <v>58</v>
      </c>
      <c r="C2" s="143"/>
      <c r="D2" s="144"/>
      <c r="E2" s="145"/>
      <c r="F2" s="146" t="s">
        <v>59</v>
      </c>
      <c r="G2" s="147"/>
      <c r="H2" s="148" t="s">
        <v>60</v>
      </c>
      <c r="I2" s="149"/>
      <c r="M2"/>
      <c r="N2"/>
    </row>
    <row r="3" spans="1:14" ht="14.45" customHeight="1" thickBot="1" x14ac:dyDescent="0.3">
      <c r="A3" s="150"/>
      <c r="B3" s="142" t="s">
        <v>61</v>
      </c>
      <c r="C3" s="151"/>
      <c r="D3" s="142" t="s">
        <v>62</v>
      </c>
      <c r="E3" s="145"/>
      <c r="F3" s="152"/>
      <c r="G3" s="153"/>
      <c r="H3" s="154"/>
      <c r="I3" s="154"/>
      <c r="M3"/>
      <c r="N3"/>
    </row>
    <row r="4" spans="1:14" s="241" customFormat="1" ht="14.45" customHeight="1" thickBot="1" x14ac:dyDescent="0.3">
      <c r="A4" s="191"/>
      <c r="B4" s="159" t="s">
        <v>8</v>
      </c>
      <c r="C4" s="192" t="s">
        <v>38</v>
      </c>
      <c r="D4" s="193" t="s">
        <v>8</v>
      </c>
      <c r="E4" s="194" t="s">
        <v>38</v>
      </c>
      <c r="F4" s="159" t="s">
        <v>8</v>
      </c>
      <c r="G4" s="194" t="s">
        <v>38</v>
      </c>
      <c r="H4" s="159" t="s">
        <v>8</v>
      </c>
      <c r="I4" s="273" t="s">
        <v>38</v>
      </c>
      <c r="M4"/>
      <c r="N4"/>
    </row>
    <row r="5" spans="1:14" ht="14.45" customHeight="1" thickBot="1" x14ac:dyDescent="0.3">
      <c r="A5" s="341" t="s">
        <v>145</v>
      </c>
      <c r="B5" s="195">
        <f>B6+B16+B26</f>
        <v>115603</v>
      </c>
      <c r="C5" s="342"/>
      <c r="D5" s="197">
        <f>D6+D16+D26</f>
        <v>27293</v>
      </c>
      <c r="E5" s="343"/>
      <c r="F5" s="195">
        <f>F6+F16+F26</f>
        <v>8132</v>
      </c>
      <c r="G5" s="343"/>
      <c r="H5" s="195">
        <f>B5+D5+F5</f>
        <v>151028</v>
      </c>
      <c r="I5" s="344"/>
      <c r="M5"/>
      <c r="N5"/>
    </row>
    <row r="6" spans="1:14" ht="14.45" customHeight="1" thickBot="1" x14ac:dyDescent="0.3">
      <c r="A6" s="345" t="s">
        <v>146</v>
      </c>
      <c r="B6" s="162">
        <f>SUM(B7:B15)</f>
        <v>102618</v>
      </c>
      <c r="C6" s="346">
        <f>B6/B$5*100</f>
        <v>88.767592536525868</v>
      </c>
      <c r="D6" s="164">
        <f>SUM(D7:D15)</f>
        <v>25825</v>
      </c>
      <c r="E6" s="347">
        <f>D6/D$5*100</f>
        <v>94.621331476935481</v>
      </c>
      <c r="F6" s="162">
        <f>SUM(F7:F15)</f>
        <v>3047</v>
      </c>
      <c r="G6" s="347">
        <f>F6/F$5*100</f>
        <v>37.469257255287751</v>
      </c>
      <c r="H6" s="162">
        <f>B6+D6+F6</f>
        <v>131490</v>
      </c>
      <c r="I6" s="348">
        <f>H6/H$5*100</f>
        <v>87.06332600577376</v>
      </c>
      <c r="M6"/>
      <c r="N6"/>
    </row>
    <row r="7" spans="1:14" ht="14.45" customHeight="1" x14ac:dyDescent="0.25">
      <c r="A7" s="349" t="s">
        <v>147</v>
      </c>
      <c r="B7" s="168">
        <v>75603</v>
      </c>
      <c r="C7" s="350">
        <f t="shared" ref="C7:C15" si="0">B7/B$6*100</f>
        <v>73.674209203063796</v>
      </c>
      <c r="D7" s="170">
        <v>18534</v>
      </c>
      <c r="E7" s="351">
        <f t="shared" ref="E7:E15" si="1">D7/D$6*100</f>
        <v>71.767666989351412</v>
      </c>
      <c r="F7" s="168">
        <v>2166</v>
      </c>
      <c r="G7" s="351">
        <f t="shared" ref="G7:G15" si="2">F7/F$6*100</f>
        <v>71.086314407614054</v>
      </c>
      <c r="H7" s="168">
        <f t="shared" ref="H7:H35" si="3">B7+D7+F7</f>
        <v>96303</v>
      </c>
      <c r="I7" s="352">
        <f t="shared" ref="I7:I15" si="4">H7/H$6*100</f>
        <v>73.239790098106312</v>
      </c>
      <c r="M7"/>
      <c r="N7"/>
    </row>
    <row r="8" spans="1:14" ht="14.45" customHeight="1" x14ac:dyDescent="0.25">
      <c r="A8" s="315" t="s">
        <v>148</v>
      </c>
      <c r="B8" s="174">
        <v>1849</v>
      </c>
      <c r="C8" s="353">
        <f t="shared" si="0"/>
        <v>1.8018281393127913</v>
      </c>
      <c r="D8" s="176">
        <v>773</v>
      </c>
      <c r="E8" s="354">
        <f t="shared" si="1"/>
        <v>2.9932236205227492</v>
      </c>
      <c r="F8" s="174">
        <v>104</v>
      </c>
      <c r="G8" s="354">
        <f t="shared" si="2"/>
        <v>3.413193304890056</v>
      </c>
      <c r="H8" s="174">
        <f t="shared" si="3"/>
        <v>2726</v>
      </c>
      <c r="I8" s="355">
        <f t="shared" si="4"/>
        <v>2.0731614571450301</v>
      </c>
      <c r="M8"/>
      <c r="N8"/>
    </row>
    <row r="9" spans="1:14" ht="14.45" customHeight="1" x14ac:dyDescent="0.25">
      <c r="A9" s="315" t="s">
        <v>149</v>
      </c>
      <c r="B9" s="174">
        <v>0</v>
      </c>
      <c r="C9" s="353">
        <f t="shared" si="0"/>
        <v>0</v>
      </c>
      <c r="D9" s="176">
        <v>0</v>
      </c>
      <c r="E9" s="354">
        <f t="shared" si="1"/>
        <v>0</v>
      </c>
      <c r="F9" s="174">
        <v>96</v>
      </c>
      <c r="G9" s="354">
        <f t="shared" si="2"/>
        <v>3.1506399737446671</v>
      </c>
      <c r="H9" s="174">
        <f t="shared" si="3"/>
        <v>96</v>
      </c>
      <c r="I9" s="355">
        <f t="shared" si="4"/>
        <v>7.3009354323522707E-2</v>
      </c>
      <c r="M9"/>
      <c r="N9"/>
    </row>
    <row r="10" spans="1:14" ht="14.45" customHeight="1" x14ac:dyDescent="0.25">
      <c r="A10" s="315" t="s">
        <v>150</v>
      </c>
      <c r="B10" s="174">
        <v>3499</v>
      </c>
      <c r="C10" s="353">
        <f t="shared" si="0"/>
        <v>3.4097331852111714</v>
      </c>
      <c r="D10" s="176">
        <v>1037</v>
      </c>
      <c r="E10" s="354">
        <f t="shared" si="1"/>
        <v>4.0154888673765727</v>
      </c>
      <c r="F10" s="174">
        <v>107</v>
      </c>
      <c r="G10" s="354">
        <f t="shared" si="2"/>
        <v>3.5116508040695762</v>
      </c>
      <c r="H10" s="174">
        <f t="shared" si="3"/>
        <v>4643</v>
      </c>
      <c r="I10" s="355">
        <f t="shared" si="4"/>
        <v>3.5310670012928735</v>
      </c>
      <c r="M10"/>
      <c r="N10"/>
    </row>
    <row r="11" spans="1:14" ht="14.45" customHeight="1" x14ac:dyDescent="0.25">
      <c r="A11" s="315" t="s">
        <v>151</v>
      </c>
      <c r="B11" s="174">
        <v>21667</v>
      </c>
      <c r="C11" s="353">
        <f t="shared" si="0"/>
        <v>21.114229472412248</v>
      </c>
      <c r="D11" s="176">
        <v>5481</v>
      </c>
      <c r="E11" s="354">
        <f t="shared" si="1"/>
        <v>21.223620522749272</v>
      </c>
      <c r="F11" s="174">
        <v>66</v>
      </c>
      <c r="G11" s="354">
        <f t="shared" si="2"/>
        <v>2.1660649819494582</v>
      </c>
      <c r="H11" s="174">
        <f t="shared" si="3"/>
        <v>27214</v>
      </c>
      <c r="I11" s="355">
        <f t="shared" si="4"/>
        <v>20.696630922503612</v>
      </c>
      <c r="M11"/>
      <c r="N11"/>
    </row>
    <row r="12" spans="1:14" ht="14.45" customHeight="1" x14ac:dyDescent="0.25">
      <c r="A12" s="315" t="s">
        <v>152</v>
      </c>
      <c r="B12" s="174">
        <v>0</v>
      </c>
      <c r="C12" s="353">
        <f t="shared" si="0"/>
        <v>0</v>
      </c>
      <c r="D12" s="176">
        <v>0</v>
      </c>
      <c r="E12" s="354">
        <f t="shared" si="1"/>
        <v>0</v>
      </c>
      <c r="F12" s="174">
        <v>6</v>
      </c>
      <c r="G12" s="354">
        <f t="shared" si="2"/>
        <v>0.19691499835904169</v>
      </c>
      <c r="H12" s="174">
        <f t="shared" si="3"/>
        <v>6</v>
      </c>
      <c r="I12" s="355">
        <f t="shared" si="4"/>
        <v>4.5630846452201692E-3</v>
      </c>
      <c r="M12"/>
      <c r="N12"/>
    </row>
    <row r="13" spans="1:14" ht="14.45" customHeight="1" x14ac:dyDescent="0.25">
      <c r="A13" s="315" t="s">
        <v>153</v>
      </c>
      <c r="B13" s="174">
        <v>0</v>
      </c>
      <c r="C13" s="353">
        <f t="shared" si="0"/>
        <v>0</v>
      </c>
      <c r="D13" s="176">
        <v>0</v>
      </c>
      <c r="E13" s="354">
        <f t="shared" si="1"/>
        <v>0</v>
      </c>
      <c r="F13" s="174">
        <v>150</v>
      </c>
      <c r="G13" s="354">
        <f t="shared" si="2"/>
        <v>4.9228749589760419</v>
      </c>
      <c r="H13" s="174">
        <f t="shared" si="3"/>
        <v>150</v>
      </c>
      <c r="I13" s="355">
        <f t="shared" si="4"/>
        <v>0.11407711613050422</v>
      </c>
      <c r="M13"/>
      <c r="N13"/>
    </row>
    <row r="14" spans="1:14" ht="14.45" customHeight="1" x14ac:dyDescent="0.25">
      <c r="A14" s="315" t="s">
        <v>154</v>
      </c>
      <c r="B14" s="174">
        <v>0</v>
      </c>
      <c r="C14" s="353">
        <f t="shared" si="0"/>
        <v>0</v>
      </c>
      <c r="D14" s="176">
        <v>0</v>
      </c>
      <c r="E14" s="354">
        <f t="shared" si="1"/>
        <v>0</v>
      </c>
      <c r="F14" s="174">
        <v>56</v>
      </c>
      <c r="G14" s="354">
        <f t="shared" si="2"/>
        <v>1.8378733180177225</v>
      </c>
      <c r="H14" s="174">
        <f t="shared" si="3"/>
        <v>56</v>
      </c>
      <c r="I14" s="355">
        <f t="shared" si="4"/>
        <v>4.2588790022054908E-2</v>
      </c>
      <c r="M14"/>
      <c r="N14"/>
    </row>
    <row r="15" spans="1:14" ht="14.45" customHeight="1" thickBot="1" x14ac:dyDescent="0.3">
      <c r="A15" s="356" t="s">
        <v>155</v>
      </c>
      <c r="B15" s="220">
        <v>0</v>
      </c>
      <c r="C15" s="357">
        <f t="shared" si="0"/>
        <v>0</v>
      </c>
      <c r="D15" s="222">
        <v>0</v>
      </c>
      <c r="E15" s="358">
        <f t="shared" si="1"/>
        <v>0</v>
      </c>
      <c r="F15" s="220">
        <v>296</v>
      </c>
      <c r="G15" s="358">
        <f t="shared" si="2"/>
        <v>9.7144732523793902</v>
      </c>
      <c r="H15" s="220">
        <f t="shared" si="3"/>
        <v>296</v>
      </c>
      <c r="I15" s="359">
        <f t="shared" si="4"/>
        <v>0.22511217583086165</v>
      </c>
      <c r="M15"/>
      <c r="N15"/>
    </row>
    <row r="16" spans="1:14" ht="14.45" customHeight="1" thickBot="1" x14ac:dyDescent="0.3">
      <c r="A16" s="345" t="s">
        <v>156</v>
      </c>
      <c r="B16" s="162">
        <f>SUM(B17:B25)</f>
        <v>10229</v>
      </c>
      <c r="C16" s="346">
        <f>B16/B$5*100</f>
        <v>8.8483862875530903</v>
      </c>
      <c r="D16" s="164">
        <f>SUM(D17:D25)</f>
        <v>427</v>
      </c>
      <c r="E16" s="347">
        <f>D16/D$5*100</f>
        <v>1.5645037189022826</v>
      </c>
      <c r="F16" s="162">
        <f>SUM(F17:F25)</f>
        <v>1617</v>
      </c>
      <c r="G16" s="347">
        <f>F16/F$5*100</f>
        <v>19.884407279881948</v>
      </c>
      <c r="H16" s="162">
        <f>B16+D16+F16</f>
        <v>12273</v>
      </c>
      <c r="I16" s="348">
        <f>H16/H$5*100</f>
        <v>8.1263077045316106</v>
      </c>
      <c r="M16"/>
      <c r="N16"/>
    </row>
    <row r="17" spans="1:14" ht="14.45" customHeight="1" x14ac:dyDescent="0.25">
      <c r="A17" s="349" t="s">
        <v>147</v>
      </c>
      <c r="B17" s="168">
        <v>9831</v>
      </c>
      <c r="C17" s="350">
        <f t="shared" ref="C17:C25" si="5">B17/B$16*100</f>
        <v>96.109101573956394</v>
      </c>
      <c r="D17" s="170">
        <v>365</v>
      </c>
      <c r="E17" s="351">
        <f t="shared" ref="E17:E25" si="6">D17/D$16*100</f>
        <v>85.480093676814988</v>
      </c>
      <c r="F17" s="168">
        <v>1062</v>
      </c>
      <c r="G17" s="351">
        <f t="shared" ref="G17:G25" si="7">F17/F$16*100</f>
        <v>65.677179962894243</v>
      </c>
      <c r="H17" s="168">
        <f t="shared" si="3"/>
        <v>11258</v>
      </c>
      <c r="I17" s="352">
        <f t="shared" ref="I17:I25" si="8">H17/H$16*100</f>
        <v>91.72981341155382</v>
      </c>
      <c r="M17"/>
      <c r="N17"/>
    </row>
    <row r="18" spans="1:14" ht="14.45" customHeight="1" x14ac:dyDescent="0.25">
      <c r="A18" s="315" t="s">
        <v>148</v>
      </c>
      <c r="B18" s="174">
        <v>73</v>
      </c>
      <c r="C18" s="353">
        <f t="shared" si="5"/>
        <v>0.71365724899794702</v>
      </c>
      <c r="D18" s="176">
        <v>49</v>
      </c>
      <c r="E18" s="354">
        <f t="shared" si="6"/>
        <v>11.475409836065573</v>
      </c>
      <c r="F18" s="174">
        <v>19</v>
      </c>
      <c r="G18" s="354">
        <f t="shared" si="7"/>
        <v>1.1750154607297465</v>
      </c>
      <c r="H18" s="174">
        <f t="shared" si="3"/>
        <v>141</v>
      </c>
      <c r="I18" s="355">
        <f t="shared" si="8"/>
        <v>1.1488633585920311</v>
      </c>
      <c r="M18"/>
      <c r="N18"/>
    </row>
    <row r="19" spans="1:14" ht="14.45" customHeight="1" x14ac:dyDescent="0.25">
      <c r="A19" s="315" t="s">
        <v>149</v>
      </c>
      <c r="B19" s="174">
        <v>0</v>
      </c>
      <c r="C19" s="353">
        <f t="shared" si="5"/>
        <v>0</v>
      </c>
      <c r="D19" s="176">
        <v>0</v>
      </c>
      <c r="E19" s="354">
        <f t="shared" si="6"/>
        <v>0</v>
      </c>
      <c r="F19" s="174">
        <v>3</v>
      </c>
      <c r="G19" s="354">
        <f t="shared" si="7"/>
        <v>0.1855287569573284</v>
      </c>
      <c r="H19" s="174">
        <f t="shared" si="3"/>
        <v>3</v>
      </c>
      <c r="I19" s="355">
        <f t="shared" si="8"/>
        <v>2.4443901246638963E-2</v>
      </c>
      <c r="M19"/>
      <c r="N19"/>
    </row>
    <row r="20" spans="1:14" ht="14.45" customHeight="1" x14ac:dyDescent="0.25">
      <c r="A20" s="315" t="s">
        <v>150</v>
      </c>
      <c r="B20" s="174">
        <v>184</v>
      </c>
      <c r="C20" s="353">
        <f t="shared" si="5"/>
        <v>1.7988073125427706</v>
      </c>
      <c r="D20" s="176">
        <v>3</v>
      </c>
      <c r="E20" s="354">
        <f t="shared" si="6"/>
        <v>0.70257611241217799</v>
      </c>
      <c r="F20" s="174">
        <v>58</v>
      </c>
      <c r="G20" s="354">
        <f t="shared" si="7"/>
        <v>3.5868893011750154</v>
      </c>
      <c r="H20" s="174">
        <f t="shared" si="3"/>
        <v>245</v>
      </c>
      <c r="I20" s="355">
        <f t="shared" si="8"/>
        <v>1.9962519351421819</v>
      </c>
      <c r="M20"/>
      <c r="N20"/>
    </row>
    <row r="21" spans="1:14" ht="14.45" customHeight="1" x14ac:dyDescent="0.25">
      <c r="A21" s="315" t="s">
        <v>151</v>
      </c>
      <c r="B21" s="174">
        <v>141</v>
      </c>
      <c r="C21" s="353">
        <f t="shared" si="5"/>
        <v>1.378433864502884</v>
      </c>
      <c r="D21" s="176">
        <v>10</v>
      </c>
      <c r="E21" s="354">
        <f t="shared" si="6"/>
        <v>2.3419203747072603</v>
      </c>
      <c r="F21" s="174">
        <v>237</v>
      </c>
      <c r="G21" s="354">
        <f t="shared" si="7"/>
        <v>14.656771799628942</v>
      </c>
      <c r="H21" s="174">
        <f t="shared" si="3"/>
        <v>388</v>
      </c>
      <c r="I21" s="355">
        <f t="shared" si="8"/>
        <v>3.1614112278986397</v>
      </c>
      <c r="M21"/>
      <c r="N21"/>
    </row>
    <row r="22" spans="1:14" ht="14.45" customHeight="1" x14ac:dyDescent="0.25">
      <c r="A22" s="315" t="s">
        <v>152</v>
      </c>
      <c r="B22" s="174">
        <v>0</v>
      </c>
      <c r="C22" s="353">
        <f t="shared" si="5"/>
        <v>0</v>
      </c>
      <c r="D22" s="176">
        <v>0</v>
      </c>
      <c r="E22" s="354">
        <f t="shared" si="6"/>
        <v>0</v>
      </c>
      <c r="F22" s="174">
        <v>0</v>
      </c>
      <c r="G22" s="354">
        <f t="shared" si="7"/>
        <v>0</v>
      </c>
      <c r="H22" s="174">
        <f t="shared" si="3"/>
        <v>0</v>
      </c>
      <c r="I22" s="355">
        <f t="shared" si="8"/>
        <v>0</v>
      </c>
      <c r="M22"/>
      <c r="N22"/>
    </row>
    <row r="23" spans="1:14" ht="14.45" customHeight="1" x14ac:dyDescent="0.25">
      <c r="A23" s="315" t="s">
        <v>153</v>
      </c>
      <c r="B23" s="174">
        <v>0</v>
      </c>
      <c r="C23" s="353">
        <f t="shared" si="5"/>
        <v>0</v>
      </c>
      <c r="D23" s="176">
        <v>0</v>
      </c>
      <c r="E23" s="354">
        <f t="shared" si="6"/>
        <v>0</v>
      </c>
      <c r="F23" s="174">
        <v>17</v>
      </c>
      <c r="G23" s="354">
        <f t="shared" si="7"/>
        <v>1.0513296227581941</v>
      </c>
      <c r="H23" s="174">
        <f t="shared" si="3"/>
        <v>17</v>
      </c>
      <c r="I23" s="355">
        <f t="shared" si="8"/>
        <v>0.13851544039762079</v>
      </c>
      <c r="M23"/>
      <c r="N23"/>
    </row>
    <row r="24" spans="1:14" ht="14.45" customHeight="1" x14ac:dyDescent="0.25">
      <c r="A24" s="315" t="s">
        <v>154</v>
      </c>
      <c r="B24" s="174">
        <v>0</v>
      </c>
      <c r="C24" s="353">
        <f t="shared" si="5"/>
        <v>0</v>
      </c>
      <c r="D24" s="176">
        <v>0</v>
      </c>
      <c r="E24" s="354">
        <f t="shared" si="6"/>
        <v>0</v>
      </c>
      <c r="F24" s="174">
        <v>2</v>
      </c>
      <c r="G24" s="354">
        <f t="shared" si="7"/>
        <v>0.12368583797155226</v>
      </c>
      <c r="H24" s="174">
        <f t="shared" si="3"/>
        <v>2</v>
      </c>
      <c r="I24" s="355">
        <f t="shared" si="8"/>
        <v>1.6295934164425978E-2</v>
      </c>
      <c r="M24"/>
      <c r="N24"/>
    </row>
    <row r="25" spans="1:14" ht="14.45" customHeight="1" thickBot="1" x14ac:dyDescent="0.3">
      <c r="A25" s="356" t="s">
        <v>157</v>
      </c>
      <c r="B25" s="220">
        <v>0</v>
      </c>
      <c r="C25" s="357">
        <f t="shared" si="5"/>
        <v>0</v>
      </c>
      <c r="D25" s="222">
        <v>0</v>
      </c>
      <c r="E25" s="358">
        <f t="shared" si="6"/>
        <v>0</v>
      </c>
      <c r="F25" s="220">
        <v>219</v>
      </c>
      <c r="G25" s="358">
        <f t="shared" si="7"/>
        <v>13.543599257884972</v>
      </c>
      <c r="H25" s="220">
        <f t="shared" si="3"/>
        <v>219</v>
      </c>
      <c r="I25" s="359">
        <f t="shared" si="8"/>
        <v>1.7844047910046443</v>
      </c>
      <c r="M25"/>
      <c r="N25"/>
    </row>
    <row r="26" spans="1:14" ht="14.45" customHeight="1" thickBot="1" x14ac:dyDescent="0.3">
      <c r="A26" s="345" t="s">
        <v>158</v>
      </c>
      <c r="B26" s="162">
        <f>SUM(B27:B35)</f>
        <v>2756</v>
      </c>
      <c r="C26" s="346">
        <f>B26/B$5*100</f>
        <v>2.3840211759210401</v>
      </c>
      <c r="D26" s="164">
        <f>SUM(D27:D35)</f>
        <v>1041</v>
      </c>
      <c r="E26" s="347">
        <f>D26/D$5*100</f>
        <v>3.8141648041622394</v>
      </c>
      <c r="F26" s="162">
        <f>SUM(F27:F35)</f>
        <v>3468</v>
      </c>
      <c r="G26" s="347">
        <f>F26/F$5*100</f>
        <v>42.646335464830301</v>
      </c>
      <c r="H26" s="162">
        <f>B26+D26+F26</f>
        <v>7265</v>
      </c>
      <c r="I26" s="348">
        <f>H26/H$5*100</f>
        <v>4.8103662896946258</v>
      </c>
      <c r="M26"/>
      <c r="N26"/>
    </row>
    <row r="27" spans="1:14" ht="14.45" customHeight="1" x14ac:dyDescent="0.25">
      <c r="A27" s="349" t="s">
        <v>147</v>
      </c>
      <c r="B27" s="168">
        <v>1419</v>
      </c>
      <c r="C27" s="350">
        <f t="shared" ref="C27:C35" si="9">B27/B$26*100</f>
        <v>51.487663280116116</v>
      </c>
      <c r="D27" s="170">
        <v>760</v>
      </c>
      <c r="E27" s="351">
        <f t="shared" ref="E27:E35" si="10">D27/D$26*100</f>
        <v>73.006724303554265</v>
      </c>
      <c r="F27" s="168">
        <v>1540</v>
      </c>
      <c r="G27" s="351">
        <f t="shared" ref="G27:G35" si="11">F27/F$26*100</f>
        <v>44.405997693194927</v>
      </c>
      <c r="H27" s="168">
        <f t="shared" si="3"/>
        <v>3719</v>
      </c>
      <c r="I27" s="352">
        <f t="shared" ref="I27:I35" si="12">H27/H$26*100</f>
        <v>51.190640055058502</v>
      </c>
      <c r="M27"/>
      <c r="N27"/>
    </row>
    <row r="28" spans="1:14" ht="14.45" customHeight="1" x14ac:dyDescent="0.25">
      <c r="A28" s="315" t="s">
        <v>148</v>
      </c>
      <c r="B28" s="174">
        <v>36</v>
      </c>
      <c r="C28" s="353">
        <f t="shared" si="9"/>
        <v>1.3062409288824384</v>
      </c>
      <c r="D28" s="176">
        <v>19</v>
      </c>
      <c r="E28" s="354">
        <f t="shared" si="10"/>
        <v>1.8251681075888568</v>
      </c>
      <c r="F28" s="174">
        <v>126</v>
      </c>
      <c r="G28" s="354">
        <f t="shared" si="11"/>
        <v>3.6332179930795849</v>
      </c>
      <c r="H28" s="174">
        <f t="shared" si="3"/>
        <v>181</v>
      </c>
      <c r="I28" s="355">
        <f t="shared" si="12"/>
        <v>2.4913971094287684</v>
      </c>
      <c r="M28"/>
      <c r="N28"/>
    </row>
    <row r="29" spans="1:14" s="2" customFormat="1" ht="14.45" customHeight="1" x14ac:dyDescent="0.25">
      <c r="A29" s="315" t="s">
        <v>149</v>
      </c>
      <c r="B29" s="174">
        <v>0</v>
      </c>
      <c r="C29" s="353">
        <f t="shared" si="9"/>
        <v>0</v>
      </c>
      <c r="D29" s="176">
        <v>0</v>
      </c>
      <c r="E29" s="354">
        <f t="shared" si="10"/>
        <v>0</v>
      </c>
      <c r="F29" s="174">
        <v>0</v>
      </c>
      <c r="G29" s="354">
        <f t="shared" si="11"/>
        <v>0</v>
      </c>
      <c r="H29" s="174">
        <f t="shared" si="3"/>
        <v>0</v>
      </c>
      <c r="I29" s="355">
        <f t="shared" si="12"/>
        <v>0</v>
      </c>
      <c r="M29"/>
      <c r="N29"/>
    </row>
    <row r="30" spans="1:14" s="2" customFormat="1" ht="14.45" customHeight="1" x14ac:dyDescent="0.25">
      <c r="A30" s="315" t="s">
        <v>150</v>
      </c>
      <c r="B30" s="174">
        <v>136</v>
      </c>
      <c r="C30" s="353">
        <f t="shared" si="9"/>
        <v>4.9346879535558781</v>
      </c>
      <c r="D30" s="176">
        <v>26</v>
      </c>
      <c r="E30" s="354">
        <f t="shared" si="10"/>
        <v>2.4975984630163302</v>
      </c>
      <c r="F30" s="174">
        <v>254</v>
      </c>
      <c r="G30" s="354">
        <f t="shared" si="11"/>
        <v>7.3241061130334488</v>
      </c>
      <c r="H30" s="174">
        <f t="shared" si="3"/>
        <v>416</v>
      </c>
      <c r="I30" s="355">
        <f t="shared" si="12"/>
        <v>5.7260839642119752</v>
      </c>
      <c r="M30"/>
      <c r="N30"/>
    </row>
    <row r="31" spans="1:14" ht="14.45" customHeight="1" x14ac:dyDescent="0.25">
      <c r="A31" s="315" t="s">
        <v>151</v>
      </c>
      <c r="B31" s="174">
        <v>1165</v>
      </c>
      <c r="C31" s="353">
        <f t="shared" si="9"/>
        <v>42.271407837445572</v>
      </c>
      <c r="D31" s="176">
        <v>236</v>
      </c>
      <c r="E31" s="354">
        <f t="shared" si="10"/>
        <v>22.670509125840539</v>
      </c>
      <c r="F31" s="174">
        <v>1540</v>
      </c>
      <c r="G31" s="354">
        <f t="shared" si="11"/>
        <v>44.405997693194927</v>
      </c>
      <c r="H31" s="174">
        <f t="shared" si="3"/>
        <v>2941</v>
      </c>
      <c r="I31" s="355">
        <f t="shared" si="12"/>
        <v>40.481761871988986</v>
      </c>
      <c r="M31"/>
      <c r="N31"/>
    </row>
    <row r="32" spans="1:14" ht="14.45" customHeight="1" x14ac:dyDescent="0.25">
      <c r="A32" s="315" t="s">
        <v>152</v>
      </c>
      <c r="B32" s="174">
        <v>0</v>
      </c>
      <c r="C32" s="353"/>
      <c r="D32" s="176">
        <v>0</v>
      </c>
      <c r="E32" s="354">
        <f t="shared" si="10"/>
        <v>0</v>
      </c>
      <c r="F32" s="174">
        <v>0</v>
      </c>
      <c r="G32" s="354">
        <f t="shared" si="11"/>
        <v>0</v>
      </c>
      <c r="H32" s="174">
        <f t="shared" si="3"/>
        <v>0</v>
      </c>
      <c r="I32" s="355">
        <f t="shared" si="12"/>
        <v>0</v>
      </c>
      <c r="M32"/>
      <c r="N32"/>
    </row>
    <row r="33" spans="1:14" ht="14.45" customHeight="1" x14ac:dyDescent="0.25">
      <c r="A33" s="315" t="s">
        <v>153</v>
      </c>
      <c r="B33" s="174">
        <v>0</v>
      </c>
      <c r="C33" s="353">
        <f t="shared" si="9"/>
        <v>0</v>
      </c>
      <c r="D33" s="176">
        <v>0</v>
      </c>
      <c r="E33" s="354">
        <f t="shared" si="10"/>
        <v>0</v>
      </c>
      <c r="F33" s="174">
        <v>2</v>
      </c>
      <c r="G33" s="354">
        <f t="shared" si="11"/>
        <v>5.7670126874279123E-2</v>
      </c>
      <c r="H33" s="174">
        <f t="shared" si="3"/>
        <v>2</v>
      </c>
      <c r="I33" s="355">
        <f t="shared" si="12"/>
        <v>2.7529249827942189E-2</v>
      </c>
      <c r="M33"/>
      <c r="N33"/>
    </row>
    <row r="34" spans="1:14" ht="14.45" customHeight="1" x14ac:dyDescent="0.25">
      <c r="A34" s="315" t="s">
        <v>154</v>
      </c>
      <c r="B34" s="174">
        <v>0</v>
      </c>
      <c r="C34" s="353">
        <f t="shared" si="9"/>
        <v>0</v>
      </c>
      <c r="D34" s="176">
        <v>0</v>
      </c>
      <c r="E34" s="354">
        <f t="shared" si="10"/>
        <v>0</v>
      </c>
      <c r="F34" s="174">
        <v>1</v>
      </c>
      <c r="G34" s="354">
        <f t="shared" si="11"/>
        <v>2.8835063437139562E-2</v>
      </c>
      <c r="H34" s="174">
        <f t="shared" si="3"/>
        <v>1</v>
      </c>
      <c r="I34" s="355">
        <f t="shared" si="12"/>
        <v>1.3764624913971095E-2</v>
      </c>
      <c r="M34"/>
      <c r="N34"/>
    </row>
    <row r="35" spans="1:14" ht="14.45" customHeight="1" thickBot="1" x14ac:dyDescent="0.3">
      <c r="A35" s="360" t="s">
        <v>157</v>
      </c>
      <c r="B35" s="180">
        <v>0</v>
      </c>
      <c r="C35" s="361">
        <f t="shared" si="9"/>
        <v>0</v>
      </c>
      <c r="D35" s="182">
        <v>0</v>
      </c>
      <c r="E35" s="362">
        <f t="shared" si="10"/>
        <v>0</v>
      </c>
      <c r="F35" s="180">
        <v>5</v>
      </c>
      <c r="G35" s="362">
        <f t="shared" si="11"/>
        <v>0.14417531718569782</v>
      </c>
      <c r="H35" s="180">
        <f t="shared" si="3"/>
        <v>5</v>
      </c>
      <c r="I35" s="363">
        <f t="shared" si="12"/>
        <v>6.8823124569855468E-2</v>
      </c>
      <c r="M35"/>
      <c r="N35"/>
    </row>
    <row r="36" spans="1:14" ht="14.45" customHeight="1" x14ac:dyDescent="0.25">
      <c r="A36" s="135" t="s">
        <v>69</v>
      </c>
      <c r="B36" s="268"/>
      <c r="C36" s="268"/>
      <c r="D36" s="268"/>
      <c r="E36" s="268"/>
      <c r="F36" s="268"/>
      <c r="G36" s="268"/>
      <c r="H36" s="268"/>
      <c r="I36" s="268"/>
      <c r="M36"/>
      <c r="N36"/>
    </row>
    <row r="37" spans="1:14" ht="14.45" customHeight="1" x14ac:dyDescent="0.25">
      <c r="M37"/>
    </row>
    <row r="38" spans="1:14" ht="14.45" customHeight="1" x14ac:dyDescent="0.25">
      <c r="M38"/>
    </row>
    <row r="39" spans="1:14" ht="14.45" customHeight="1" x14ac:dyDescent="0.25">
      <c r="M39"/>
    </row>
    <row r="40" spans="1:14" ht="14.45" customHeight="1" x14ac:dyDescent="0.25">
      <c r="M40"/>
    </row>
    <row r="41" spans="1:14" ht="14.45" customHeight="1" x14ac:dyDescent="0.25">
      <c r="M41"/>
    </row>
    <row r="42" spans="1:14" ht="14.45" customHeight="1" x14ac:dyDescent="0.25">
      <c r="M42"/>
    </row>
    <row r="43" spans="1:14" ht="14.45" customHeight="1" x14ac:dyDescent="0.25">
      <c r="M43"/>
    </row>
    <row r="44" spans="1:14" ht="14.45" customHeight="1" x14ac:dyDescent="0.25">
      <c r="M44"/>
    </row>
    <row r="45" spans="1:14" ht="14.45" customHeight="1" x14ac:dyDescent="0.25">
      <c r="M45"/>
    </row>
    <row r="46" spans="1:14" ht="14.45" customHeight="1" x14ac:dyDescent="0.25">
      <c r="M46"/>
    </row>
    <row r="47" spans="1:14" ht="14.45" customHeight="1" x14ac:dyDescent="0.25">
      <c r="M47"/>
    </row>
    <row r="48" spans="1:14" ht="14.45" customHeight="1" x14ac:dyDescent="0.25">
      <c r="M48"/>
    </row>
    <row r="49" spans="13:13" ht="14.45" customHeight="1" x14ac:dyDescent="0.25">
      <c r="M49"/>
    </row>
    <row r="50" spans="13:13" ht="14.45" customHeight="1" x14ac:dyDescent="0.25">
      <c r="M50"/>
    </row>
    <row r="51" spans="13:13" ht="14.45" customHeight="1" x14ac:dyDescent="0.25">
      <c r="M51"/>
    </row>
    <row r="52" spans="13:13" ht="14.45" customHeight="1" x14ac:dyDescent="0.25">
      <c r="M52"/>
    </row>
    <row r="53" spans="13:13" ht="14.45" customHeight="1" x14ac:dyDescent="0.25">
      <c r="M53"/>
    </row>
    <row r="54" spans="13:13" ht="14.45" customHeight="1" x14ac:dyDescent="0.25">
      <c r="M54"/>
    </row>
    <row r="55" spans="13:13" ht="14.45" customHeight="1" x14ac:dyDescent="0.25">
      <c r="M55"/>
    </row>
    <row r="56" spans="13:13" ht="14.45" customHeight="1" x14ac:dyDescent="0.25">
      <c r="M56"/>
    </row>
    <row r="57" spans="13:13" ht="14.45" customHeight="1" x14ac:dyDescent="0.25">
      <c r="M57"/>
    </row>
    <row r="58" spans="13:13" ht="14.45" customHeight="1" x14ac:dyDescent="0.25">
      <c r="M58"/>
    </row>
    <row r="59" spans="13:13" ht="14.45" customHeight="1" x14ac:dyDescent="0.25">
      <c r="M59"/>
    </row>
    <row r="60" spans="13:13" ht="14.45" customHeight="1" x14ac:dyDescent="0.25">
      <c r="M60"/>
    </row>
    <row r="61" spans="13:13" ht="14.45" customHeight="1" x14ac:dyDescent="0.25">
      <c r="M61"/>
    </row>
    <row r="62" spans="13:13" ht="14.45" customHeight="1" x14ac:dyDescent="0.25">
      <c r="M62"/>
    </row>
    <row r="63" spans="13:13" ht="14.45" customHeight="1" x14ac:dyDescent="0.25">
      <c r="M63"/>
    </row>
    <row r="64" spans="13:13" ht="14.45" customHeight="1" x14ac:dyDescent="0.25">
      <c r="M64"/>
    </row>
    <row r="65" spans="13:13" ht="14.45" customHeight="1" x14ac:dyDescent="0.25">
      <c r="M65"/>
    </row>
    <row r="66" spans="13:13" ht="14.45" customHeight="1" x14ac:dyDescent="0.25">
      <c r="M66" s="364" t="s">
        <v>38</v>
      </c>
    </row>
    <row r="67" spans="13:13" ht="14.45" customHeight="1" x14ac:dyDescent="0.25">
      <c r="M67">
        <v>1.34</v>
      </c>
    </row>
    <row r="68" spans="13:13" ht="14.45" customHeight="1" x14ac:dyDescent="0.25">
      <c r="M68">
        <v>0.18</v>
      </c>
    </row>
    <row r="69" spans="13:13" ht="14.45" customHeight="1" x14ac:dyDescent="0.25">
      <c r="M69">
        <v>0.01</v>
      </c>
    </row>
    <row r="70" spans="13:13" ht="14.45" customHeight="1" x14ac:dyDescent="0.25">
      <c r="M70">
        <v>0</v>
      </c>
    </row>
    <row r="71" spans="13:13" ht="14.45" customHeight="1" x14ac:dyDescent="0.25">
      <c r="M71">
        <v>0.04</v>
      </c>
    </row>
    <row r="72" spans="13:13" ht="14.45" customHeight="1" x14ac:dyDescent="0.25">
      <c r="M72">
        <v>0</v>
      </c>
    </row>
    <row r="73" spans="13:13" ht="14.45" customHeight="1" x14ac:dyDescent="0.25">
      <c r="M73">
        <v>2.78</v>
      </c>
    </row>
    <row r="74" spans="13:13" ht="14.45" customHeight="1" x14ac:dyDescent="0.25">
      <c r="M74">
        <v>7.0000000000000007E-2</v>
      </c>
    </row>
    <row r="75" spans="13:13" ht="14.45" customHeight="1" x14ac:dyDescent="0.25">
      <c r="M75">
        <v>0.1</v>
      </c>
    </row>
    <row r="76" spans="13:13" ht="14.45" customHeight="1" x14ac:dyDescent="0.25">
      <c r="M76">
        <v>0.86</v>
      </c>
    </row>
    <row r="77" spans="13:13" ht="14.45" customHeight="1" x14ac:dyDescent="0.25">
      <c r="M77">
        <v>0</v>
      </c>
    </row>
    <row r="78" spans="13:13" ht="14.45" customHeight="1" x14ac:dyDescent="0.25">
      <c r="M78">
        <v>67.91</v>
      </c>
    </row>
    <row r="79" spans="13:13" ht="14.45" customHeight="1" x14ac:dyDescent="0.25">
      <c r="M79">
        <v>2.83</v>
      </c>
    </row>
    <row r="80" spans="13:13" ht="14.45" customHeight="1" x14ac:dyDescent="0.25">
      <c r="M80">
        <v>3.8</v>
      </c>
    </row>
    <row r="81" spans="13:13" ht="14.45" customHeight="1" x14ac:dyDescent="0.25">
      <c r="M81">
        <v>0.05</v>
      </c>
    </row>
    <row r="82" spans="13:13" ht="14.45" customHeight="1" x14ac:dyDescent="0.25">
      <c r="M82">
        <v>20.079999999999998</v>
      </c>
    </row>
    <row r="83" spans="13:13" ht="14.45" customHeight="1" x14ac:dyDescent="0.25">
      <c r="M83">
        <v>1.52</v>
      </c>
    </row>
    <row r="84" spans="13:13" ht="14.45" customHeight="1" x14ac:dyDescent="0.25">
      <c r="M84">
        <v>0.11</v>
      </c>
    </row>
    <row r="85" spans="13:13" ht="14.45" customHeight="1" x14ac:dyDescent="0.25">
      <c r="M85">
        <v>0.09</v>
      </c>
    </row>
    <row r="86" spans="13:13" ht="14.45" customHeight="1" x14ac:dyDescent="0.25">
      <c r="M86">
        <v>7.0000000000000007E-2</v>
      </c>
    </row>
    <row r="87" spans="13:13" ht="14.45" customHeight="1" x14ac:dyDescent="0.25">
      <c r="M87">
        <v>8.5</v>
      </c>
    </row>
    <row r="88" spans="13:13" ht="14.45" customHeight="1" x14ac:dyDescent="0.25">
      <c r="M88">
        <v>0.06</v>
      </c>
    </row>
    <row r="89" spans="13:13" ht="14.45" customHeight="1" x14ac:dyDescent="0.25">
      <c r="M89">
        <v>0.16</v>
      </c>
    </row>
    <row r="90" spans="13:13" ht="14.45" customHeight="1" x14ac:dyDescent="0.25">
      <c r="M90">
        <v>0.12</v>
      </c>
    </row>
    <row r="91" spans="13:13" ht="14.45" customHeight="1" x14ac:dyDescent="0.25">
      <c r="M91">
        <v>1.23</v>
      </c>
    </row>
    <row r="92" spans="13:13" ht="14.45" customHeight="1" x14ac:dyDescent="0.25">
      <c r="M92">
        <v>0.03</v>
      </c>
    </row>
    <row r="93" spans="13:13" ht="14.45" customHeight="1" x14ac:dyDescent="0.25">
      <c r="M93">
        <v>0.12</v>
      </c>
    </row>
    <row r="94" spans="13:13" ht="14.45" customHeight="1" x14ac:dyDescent="0.25">
      <c r="M94">
        <v>1.01</v>
      </c>
    </row>
    <row r="95" spans="13:13" ht="14.45" customHeight="1" x14ac:dyDescent="0.25">
      <c r="M95">
        <v>65.400000000000006</v>
      </c>
    </row>
    <row r="96" spans="13:13" ht="14.45" customHeight="1" x14ac:dyDescent="0.25">
      <c r="M96">
        <v>1.6</v>
      </c>
    </row>
    <row r="97" spans="13:13" ht="14.45" customHeight="1" x14ac:dyDescent="0.25">
      <c r="M97">
        <v>3.03</v>
      </c>
    </row>
    <row r="98" spans="13:13" ht="14.45" customHeight="1" x14ac:dyDescent="0.25">
      <c r="M98">
        <v>18.739999999999998</v>
      </c>
    </row>
    <row r="99" spans="13:13" ht="14.45" customHeight="1" x14ac:dyDescent="0.25">
      <c r="M99">
        <v>13.06</v>
      </c>
    </row>
    <row r="100" spans="13:13" ht="14.45" customHeight="1" x14ac:dyDescent="0.25">
      <c r="M100">
        <v>0.23</v>
      </c>
    </row>
    <row r="101" spans="13:13" ht="14.45" customHeight="1" x14ac:dyDescent="0.25">
      <c r="M101">
        <v>0.71</v>
      </c>
    </row>
    <row r="102" spans="13:13" ht="14.45" customHeight="1" x14ac:dyDescent="0.25">
      <c r="M102">
        <v>2.69</v>
      </c>
    </row>
    <row r="103" spans="13:13" ht="14.45" customHeight="1" x14ac:dyDescent="0.25">
      <c r="M103">
        <v>2.91</v>
      </c>
    </row>
    <row r="104" spans="13:13" ht="14.45" customHeight="1" x14ac:dyDescent="0.25">
      <c r="M104">
        <v>0.04</v>
      </c>
    </row>
    <row r="105" spans="13:13" ht="14.45" customHeight="1" x14ac:dyDescent="0.25">
      <c r="M105">
        <v>0.21</v>
      </c>
    </row>
    <row r="106" spans="13:13" ht="14.45" customHeight="1" x14ac:dyDescent="0.25">
      <c r="M106">
        <v>0.02</v>
      </c>
    </row>
    <row r="107" spans="13:13" ht="14.45" customHeight="1" x14ac:dyDescent="0.25">
      <c r="M107">
        <v>18.940000000000001</v>
      </c>
    </row>
    <row r="108" spans="13:13" ht="14.45" customHeight="1" x14ac:dyDescent="0.25">
      <c r="M108">
        <v>1.55</v>
      </c>
    </row>
    <row r="109" spans="13:13" ht="14.45" customHeight="1" x14ac:dyDescent="0.25">
      <c r="M109">
        <v>3.12</v>
      </c>
    </row>
    <row r="110" spans="13:13" ht="14.45" customHeight="1" x14ac:dyDescent="0.25">
      <c r="M110">
        <v>0.06</v>
      </c>
    </row>
    <row r="111" spans="13:13" ht="14.45" customHeight="1" x14ac:dyDescent="0.25">
      <c r="M111">
        <v>18.940000000000001</v>
      </c>
    </row>
    <row r="112" spans="13:13" ht="14.45" customHeight="1" x14ac:dyDescent="0.25">
      <c r="M112">
        <v>0.02</v>
      </c>
    </row>
    <row r="113" spans="13:13" ht="14.45" customHeight="1" x14ac:dyDescent="0.25">
      <c r="M113">
        <v>0.01</v>
      </c>
    </row>
    <row r="114" spans="13:13" ht="14.45" customHeight="1" x14ac:dyDescent="0.25">
      <c r="M114">
        <v>26.64</v>
      </c>
    </row>
    <row r="115" spans="13:13" ht="14.45" customHeight="1" x14ac:dyDescent="0.25">
      <c r="M115">
        <v>1.28</v>
      </c>
    </row>
    <row r="116" spans="13:13" ht="14.45" customHeight="1" x14ac:dyDescent="0.25">
      <c r="M116">
        <v>1.32</v>
      </c>
    </row>
    <row r="117" spans="13:13" ht="14.45" customHeight="1" x14ac:dyDescent="0.25">
      <c r="M117">
        <v>3.64</v>
      </c>
    </row>
    <row r="118" spans="13:13" ht="14.45" customHeight="1" x14ac:dyDescent="0.25">
      <c r="M118">
        <v>0.81</v>
      </c>
    </row>
    <row r="119" spans="13:13" ht="14.45" customHeight="1" x14ac:dyDescent="0.25">
      <c r="M119">
        <v>1.18</v>
      </c>
    </row>
    <row r="120" spans="13:13" ht="14.45" customHeight="1" x14ac:dyDescent="0.25">
      <c r="M120">
        <v>7.0000000000000007E-2</v>
      </c>
    </row>
    <row r="121" spans="13:13" ht="14.45" customHeight="1" x14ac:dyDescent="0.25">
      <c r="M121">
        <v>1.84</v>
      </c>
    </row>
    <row r="122" spans="13:13" ht="14.45" customHeight="1" x14ac:dyDescent="0.25">
      <c r="M122">
        <v>0.69</v>
      </c>
    </row>
    <row r="123" spans="13:13" ht="14.45" customHeight="1" x14ac:dyDescent="0.25">
      <c r="M123"/>
    </row>
    <row r="124" spans="13:13" ht="14.45" customHeight="1" x14ac:dyDescent="0.25">
      <c r="M124"/>
    </row>
  </sheetData>
  <pageMargins left="0.7" right="0.7" top="0.75" bottom="0.75" header="0.3" footer="0.3"/>
  <pageSetup paperSize="9" orientation="landscape" r:id="rId1"/>
  <ignoredErrors>
    <ignoredError sqref="C6:H35" 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9D526-53CE-4596-A1A8-3D8F6F0E8369}">
  <sheetPr>
    <tabColor rgb="FFD3DAED"/>
  </sheetPr>
  <dimension ref="A1:C12"/>
  <sheetViews>
    <sheetView zoomScaleNormal="100" workbookViewId="0"/>
  </sheetViews>
  <sheetFormatPr defaultColWidth="8.85546875" defaultRowHeight="14.45" customHeight="1" x14ac:dyDescent="0.25"/>
  <cols>
    <col min="1" max="1" width="57.28515625" style="2" bestFit="1" customWidth="1"/>
    <col min="2" max="4" width="8.85546875" style="2"/>
    <col min="5" max="7" width="0" style="2" hidden="1" customWidth="1"/>
    <col min="8" max="16384" width="8.85546875" style="2"/>
  </cols>
  <sheetData>
    <row r="1" spans="1:3" ht="14.45" customHeight="1" thickBot="1" x14ac:dyDescent="0.3">
      <c r="A1" s="137" t="s">
        <v>159</v>
      </c>
      <c r="B1" s="365"/>
      <c r="C1" s="365"/>
    </row>
    <row r="2" spans="1:3" ht="14.45" customHeight="1" thickBot="1" x14ac:dyDescent="0.3">
      <c r="A2" s="366"/>
      <c r="B2" s="325" t="s">
        <v>8</v>
      </c>
      <c r="C2" s="273" t="s">
        <v>38</v>
      </c>
    </row>
    <row r="3" spans="1:3" ht="14.45" customHeight="1" thickBot="1" x14ac:dyDescent="0.3">
      <c r="A3" s="88" t="s">
        <v>160</v>
      </c>
      <c r="B3" s="326">
        <f>B4+B8+B12</f>
        <v>142896</v>
      </c>
      <c r="C3" s="367"/>
    </row>
    <row r="4" spans="1:3" ht="14.45" customHeight="1" thickBot="1" x14ac:dyDescent="0.3">
      <c r="A4" s="161" t="s">
        <v>161</v>
      </c>
      <c r="B4" s="328">
        <f>SUM(B5:B7)</f>
        <v>26955</v>
      </c>
      <c r="C4" s="329">
        <f>B4/B$3*100</f>
        <v>18.863369163587503</v>
      </c>
    </row>
    <row r="5" spans="1:3" ht="14.45" customHeight="1" x14ac:dyDescent="0.25">
      <c r="A5" s="330" t="s">
        <v>162</v>
      </c>
      <c r="B5" s="331">
        <v>19252</v>
      </c>
      <c r="C5" s="332">
        <f>B5/B$4*100</f>
        <v>71.422741606380995</v>
      </c>
    </row>
    <row r="6" spans="1:3" ht="14.45" customHeight="1" x14ac:dyDescent="0.25">
      <c r="A6" s="368" t="s">
        <v>163</v>
      </c>
      <c r="B6" s="369">
        <v>5658</v>
      </c>
      <c r="C6" s="370">
        <f>B6/B$4*100</f>
        <v>20.990539788536449</v>
      </c>
    </row>
    <row r="7" spans="1:3" ht="14.45" customHeight="1" thickBot="1" x14ac:dyDescent="0.3">
      <c r="A7" s="333" t="s">
        <v>164</v>
      </c>
      <c r="B7" s="371">
        <v>2045</v>
      </c>
      <c r="C7" s="372">
        <f>B7/B$4*100</f>
        <v>7.5867186050825444</v>
      </c>
    </row>
    <row r="8" spans="1:3" ht="14.45" customHeight="1" thickBot="1" x14ac:dyDescent="0.3">
      <c r="A8" s="161" t="s">
        <v>165</v>
      </c>
      <c r="B8" s="328">
        <f>SUM(B9:B11)</f>
        <v>62427</v>
      </c>
      <c r="C8" s="329">
        <f>B8/B$3*100</f>
        <v>43.687017131340276</v>
      </c>
    </row>
    <row r="9" spans="1:3" ht="14.45" customHeight="1" x14ac:dyDescent="0.25">
      <c r="A9" s="330" t="s">
        <v>162</v>
      </c>
      <c r="B9" s="331">
        <v>59339</v>
      </c>
      <c r="C9" s="332">
        <f>B9/B$8*100</f>
        <v>95.053422397360123</v>
      </c>
    </row>
    <row r="10" spans="1:3" ht="14.45" customHeight="1" x14ac:dyDescent="0.25">
      <c r="A10" s="368" t="s">
        <v>163</v>
      </c>
      <c r="B10" s="369">
        <v>2582</v>
      </c>
      <c r="C10" s="370">
        <f>B10/B$8*100</f>
        <v>4.1360308840725963</v>
      </c>
    </row>
    <row r="11" spans="1:3" ht="14.45" customHeight="1" thickBot="1" x14ac:dyDescent="0.3">
      <c r="A11" s="333" t="s">
        <v>164</v>
      </c>
      <c r="B11" s="371">
        <v>506</v>
      </c>
      <c r="C11" s="372">
        <f>B11/B$8*100</f>
        <v>0.81054671856728655</v>
      </c>
    </row>
    <row r="12" spans="1:3" ht="14.45" customHeight="1" thickBot="1" x14ac:dyDescent="0.3">
      <c r="A12" s="373" t="s">
        <v>166</v>
      </c>
      <c r="B12" s="374">
        <v>53514</v>
      </c>
      <c r="C12" s="329">
        <f>B12/B$3*100</f>
        <v>37.449613705072224</v>
      </c>
    </row>
  </sheetData>
  <pageMargins left="0.7" right="0.7" top="0.75" bottom="0.75" header="0.3" footer="0.3"/>
  <pageSetup paperSize="9" orientation="portrait" r:id="rId1"/>
  <ignoredErrors>
    <ignoredError sqref="B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B7846-8CB8-4B84-9DAB-4F82ACBC800E}">
  <sheetPr>
    <tabColor rgb="FFD3DAED"/>
  </sheetPr>
  <dimension ref="A1:P28"/>
  <sheetViews>
    <sheetView zoomScaleNormal="100" workbookViewId="0"/>
  </sheetViews>
  <sheetFormatPr defaultRowHeight="15" x14ac:dyDescent="0.25"/>
  <cols>
    <col min="1" max="1" width="52.42578125" customWidth="1"/>
  </cols>
  <sheetData>
    <row r="1" spans="1:16" ht="15.75" thickBot="1" x14ac:dyDescent="0.3">
      <c r="A1" s="8" t="s">
        <v>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16" ht="15.75" thickBot="1" x14ac:dyDescent="0.3">
      <c r="A2" s="10" t="s">
        <v>6</v>
      </c>
      <c r="B2" s="11">
        <v>2007</v>
      </c>
      <c r="C2" s="12">
        <v>2008</v>
      </c>
      <c r="D2" s="12">
        <v>2009</v>
      </c>
      <c r="E2" s="12">
        <v>2010</v>
      </c>
      <c r="F2" s="12">
        <v>2011</v>
      </c>
      <c r="G2" s="12">
        <v>2012</v>
      </c>
      <c r="H2" s="12">
        <v>2013</v>
      </c>
      <c r="I2" s="12">
        <v>2014</v>
      </c>
      <c r="J2" s="11">
        <v>2015</v>
      </c>
      <c r="K2" s="12">
        <v>2016</v>
      </c>
      <c r="L2" s="12">
        <v>2017</v>
      </c>
      <c r="M2" s="12">
        <v>2018</v>
      </c>
      <c r="N2" s="12">
        <v>2019</v>
      </c>
      <c r="O2" s="12">
        <v>2020</v>
      </c>
      <c r="P2" s="13">
        <v>2021</v>
      </c>
    </row>
    <row r="3" spans="1:16" ht="15.75" thickBot="1" x14ac:dyDescent="0.3">
      <c r="A3" s="14" t="s">
        <v>7</v>
      </c>
      <c r="B3" s="15" t="s">
        <v>8</v>
      </c>
      <c r="C3" s="16" t="s">
        <v>8</v>
      </c>
      <c r="D3" s="16" t="s">
        <v>8</v>
      </c>
      <c r="E3" s="16" t="s">
        <v>8</v>
      </c>
      <c r="F3" s="16" t="s">
        <v>8</v>
      </c>
      <c r="G3" s="16" t="s">
        <v>8</v>
      </c>
      <c r="H3" s="16" t="s">
        <v>8</v>
      </c>
      <c r="I3" s="16" t="s">
        <v>8</v>
      </c>
      <c r="J3" s="15" t="s">
        <v>8</v>
      </c>
      <c r="K3" s="16" t="s">
        <v>8</v>
      </c>
      <c r="L3" s="16" t="s">
        <v>8</v>
      </c>
      <c r="M3" s="16" t="s">
        <v>8</v>
      </c>
      <c r="N3" s="16" t="s">
        <v>8</v>
      </c>
      <c r="O3" s="16" t="s">
        <v>8</v>
      </c>
      <c r="P3" s="17" t="s">
        <v>8</v>
      </c>
    </row>
    <row r="4" spans="1:16" x14ac:dyDescent="0.25">
      <c r="A4" s="18" t="s">
        <v>9</v>
      </c>
      <c r="B4" s="19"/>
      <c r="C4" s="20"/>
      <c r="D4" s="20"/>
      <c r="E4" s="20"/>
      <c r="F4" s="20"/>
      <c r="G4" s="20"/>
      <c r="H4" s="20"/>
      <c r="I4" s="20"/>
      <c r="J4" s="19"/>
      <c r="K4" s="20"/>
      <c r="L4" s="20"/>
      <c r="M4" s="20"/>
      <c r="N4" s="20"/>
      <c r="O4" s="20"/>
      <c r="P4" s="21"/>
    </row>
    <row r="5" spans="1:16" x14ac:dyDescent="0.25">
      <c r="A5" s="22" t="s">
        <v>10</v>
      </c>
      <c r="B5" s="23">
        <v>108</v>
      </c>
      <c r="C5" s="24">
        <v>109</v>
      </c>
      <c r="D5" s="24">
        <v>108</v>
      </c>
      <c r="E5" s="24">
        <v>112</v>
      </c>
      <c r="F5" s="24">
        <v>111</v>
      </c>
      <c r="G5" s="24">
        <v>110</v>
      </c>
      <c r="H5" s="25"/>
      <c r="I5" s="25"/>
      <c r="J5" s="26">
        <v>112</v>
      </c>
      <c r="K5" s="24">
        <v>110</v>
      </c>
      <c r="L5" s="24">
        <v>108</v>
      </c>
      <c r="M5" s="24">
        <v>107</v>
      </c>
      <c r="N5" s="24">
        <v>105</v>
      </c>
      <c r="O5" s="24">
        <v>104</v>
      </c>
      <c r="P5" s="27">
        <v>101</v>
      </c>
    </row>
    <row r="6" spans="1:16" x14ac:dyDescent="0.25">
      <c r="A6" s="22" t="s">
        <v>11</v>
      </c>
      <c r="B6" s="28"/>
      <c r="C6" s="25"/>
      <c r="D6" s="25"/>
      <c r="E6" s="25"/>
      <c r="F6" s="24">
        <v>8</v>
      </c>
      <c r="G6" s="24">
        <v>8</v>
      </c>
      <c r="H6" s="24">
        <v>8</v>
      </c>
      <c r="I6" s="24">
        <v>8</v>
      </c>
      <c r="J6" s="26">
        <v>8</v>
      </c>
      <c r="K6" s="24">
        <v>8</v>
      </c>
      <c r="L6" s="24">
        <v>11</v>
      </c>
      <c r="M6" s="24">
        <v>12</v>
      </c>
      <c r="N6" s="24">
        <v>12</v>
      </c>
      <c r="O6" s="24">
        <v>12</v>
      </c>
      <c r="P6" s="29"/>
    </row>
    <row r="7" spans="1:16" x14ac:dyDescent="0.25">
      <c r="A7" s="22" t="s">
        <v>12</v>
      </c>
      <c r="B7" s="28"/>
      <c r="C7" s="25"/>
      <c r="D7" s="25"/>
      <c r="E7" s="25"/>
      <c r="F7" s="25"/>
      <c r="G7" s="25"/>
      <c r="H7" s="25"/>
      <c r="I7" s="25"/>
      <c r="J7" s="26">
        <v>5</v>
      </c>
      <c r="K7" s="24">
        <v>9</v>
      </c>
      <c r="L7" s="24">
        <v>8</v>
      </c>
      <c r="M7" s="24">
        <v>8</v>
      </c>
      <c r="N7" s="24">
        <v>8</v>
      </c>
      <c r="O7" s="24">
        <v>8</v>
      </c>
      <c r="P7" s="27">
        <v>9</v>
      </c>
    </row>
    <row r="8" spans="1:16" x14ac:dyDescent="0.25">
      <c r="A8" s="22" t="s">
        <v>13</v>
      </c>
      <c r="B8" s="28"/>
      <c r="C8" s="25"/>
      <c r="D8" s="25"/>
      <c r="E8" s="25"/>
      <c r="F8" s="25"/>
      <c r="G8" s="25"/>
      <c r="H8" s="25"/>
      <c r="I8" s="25"/>
      <c r="J8" s="28"/>
      <c r="K8" s="25"/>
      <c r="L8" s="25"/>
      <c r="M8" s="25"/>
      <c r="N8" s="25"/>
      <c r="O8" s="25"/>
      <c r="P8" s="29"/>
    </row>
    <row r="9" spans="1:16" x14ac:dyDescent="0.25">
      <c r="A9" s="22" t="s">
        <v>14</v>
      </c>
      <c r="B9" s="28"/>
      <c r="C9" s="25"/>
      <c r="D9" s="25"/>
      <c r="E9" s="25"/>
      <c r="F9" s="25"/>
      <c r="G9" s="25"/>
      <c r="H9" s="25"/>
      <c r="I9" s="25"/>
      <c r="J9" s="28"/>
      <c r="K9" s="25"/>
      <c r="L9" s="25"/>
      <c r="M9" s="25"/>
      <c r="N9" s="25"/>
      <c r="O9" s="25"/>
      <c r="P9" s="29"/>
    </row>
    <row r="10" spans="1:16" x14ac:dyDescent="0.25">
      <c r="A10" s="22" t="s">
        <v>15</v>
      </c>
      <c r="B10" s="28"/>
      <c r="C10" s="25"/>
      <c r="D10" s="25"/>
      <c r="E10" s="25"/>
      <c r="F10" s="25"/>
      <c r="G10" s="25"/>
      <c r="H10" s="25"/>
      <c r="I10" s="25"/>
      <c r="J10" s="26">
        <v>1</v>
      </c>
      <c r="K10" s="24">
        <v>1</v>
      </c>
      <c r="L10" s="24">
        <v>1</v>
      </c>
      <c r="M10" s="24">
        <v>1</v>
      </c>
      <c r="N10" s="24">
        <v>3</v>
      </c>
      <c r="O10" s="24">
        <v>3</v>
      </c>
      <c r="P10" s="27">
        <v>3</v>
      </c>
    </row>
    <row r="11" spans="1:16" x14ac:dyDescent="0.25">
      <c r="A11" s="22" t="s">
        <v>16</v>
      </c>
      <c r="B11" s="28"/>
      <c r="C11" s="25"/>
      <c r="D11" s="25"/>
      <c r="E11" s="25"/>
      <c r="F11" s="25"/>
      <c r="G11" s="25"/>
      <c r="H11" s="24">
        <v>2</v>
      </c>
      <c r="I11" s="24">
        <v>20</v>
      </c>
      <c r="J11" s="26">
        <v>14</v>
      </c>
      <c r="K11" s="24">
        <v>9</v>
      </c>
      <c r="L11" s="24">
        <v>13</v>
      </c>
      <c r="M11" s="24">
        <v>10</v>
      </c>
      <c r="N11" s="24">
        <v>10</v>
      </c>
      <c r="O11" s="24">
        <v>14</v>
      </c>
      <c r="P11" s="27">
        <v>10</v>
      </c>
    </row>
    <row r="12" spans="1:16" x14ac:dyDescent="0.25">
      <c r="A12" s="22" t="s">
        <v>17</v>
      </c>
      <c r="B12" s="28"/>
      <c r="C12" s="25"/>
      <c r="D12" s="25"/>
      <c r="E12" s="25"/>
      <c r="F12" s="25"/>
      <c r="G12" s="25"/>
      <c r="H12" s="25"/>
      <c r="I12" s="25"/>
      <c r="J12" s="28"/>
      <c r="K12" s="25"/>
      <c r="L12" s="25"/>
      <c r="M12" s="25"/>
      <c r="N12" s="25"/>
      <c r="O12" s="25"/>
      <c r="P12" s="29"/>
    </row>
    <row r="13" spans="1:16" x14ac:dyDescent="0.25">
      <c r="A13" s="22" t="s">
        <v>18</v>
      </c>
      <c r="B13" s="28"/>
      <c r="C13" s="25"/>
      <c r="D13" s="25"/>
      <c r="E13" s="25"/>
      <c r="F13" s="25"/>
      <c r="G13" s="25"/>
      <c r="H13" s="25"/>
      <c r="I13" s="25"/>
      <c r="J13" s="26">
        <v>2</v>
      </c>
      <c r="K13" s="24">
        <v>2</v>
      </c>
      <c r="L13" s="25"/>
      <c r="M13" s="25"/>
      <c r="N13" s="24">
        <v>3</v>
      </c>
      <c r="O13" s="24">
        <v>2</v>
      </c>
      <c r="P13" s="29"/>
    </row>
    <row r="14" spans="1:16" x14ac:dyDescent="0.25">
      <c r="A14" s="22" t="s">
        <v>19</v>
      </c>
      <c r="B14" s="28"/>
      <c r="C14" s="25"/>
      <c r="D14" s="25"/>
      <c r="E14" s="25"/>
      <c r="F14" s="25"/>
      <c r="G14" s="25"/>
      <c r="H14" s="25"/>
      <c r="I14" s="25"/>
      <c r="J14" s="28"/>
      <c r="K14" s="25"/>
      <c r="L14" s="24">
        <v>64</v>
      </c>
      <c r="M14" s="24">
        <v>62</v>
      </c>
      <c r="N14" s="24">
        <v>53</v>
      </c>
      <c r="O14" s="24">
        <v>49</v>
      </c>
      <c r="P14" s="27">
        <v>45</v>
      </c>
    </row>
    <row r="15" spans="1:16" x14ac:dyDescent="0.25">
      <c r="A15" s="22" t="s">
        <v>20</v>
      </c>
      <c r="B15" s="28"/>
      <c r="C15" s="25"/>
      <c r="D15" s="25"/>
      <c r="E15" s="25"/>
      <c r="F15" s="25"/>
      <c r="G15" s="25"/>
      <c r="H15" s="24">
        <v>42</v>
      </c>
      <c r="I15" s="24">
        <v>41</v>
      </c>
      <c r="J15" s="26">
        <v>44</v>
      </c>
      <c r="K15" s="24">
        <v>42</v>
      </c>
      <c r="L15" s="24">
        <v>42</v>
      </c>
      <c r="M15" s="24">
        <v>42</v>
      </c>
      <c r="N15" s="24">
        <v>40</v>
      </c>
      <c r="O15" s="24">
        <v>40</v>
      </c>
      <c r="P15" s="27">
        <v>38</v>
      </c>
    </row>
    <row r="16" spans="1:16" x14ac:dyDescent="0.25">
      <c r="A16" s="22" t="s">
        <v>21</v>
      </c>
      <c r="B16" s="28"/>
      <c r="C16" s="25"/>
      <c r="D16" s="25"/>
      <c r="E16" s="25"/>
      <c r="F16" s="25"/>
      <c r="G16" s="25"/>
      <c r="H16" s="24">
        <v>3</v>
      </c>
      <c r="I16" s="25"/>
      <c r="J16" s="26">
        <v>2</v>
      </c>
      <c r="K16" s="24">
        <v>2</v>
      </c>
      <c r="L16" s="24">
        <v>1</v>
      </c>
      <c r="M16" s="24">
        <v>1</v>
      </c>
      <c r="N16" s="24">
        <v>3</v>
      </c>
      <c r="O16" s="24">
        <v>1</v>
      </c>
      <c r="P16" s="29"/>
    </row>
    <row r="17" spans="1:16" x14ac:dyDescent="0.25">
      <c r="A17" s="22" t="s">
        <v>22</v>
      </c>
      <c r="B17" s="28"/>
      <c r="C17" s="25"/>
      <c r="D17" s="25"/>
      <c r="E17" s="25"/>
      <c r="F17" s="25"/>
      <c r="G17" s="25"/>
      <c r="H17" s="25"/>
      <c r="I17" s="24">
        <v>5</v>
      </c>
      <c r="J17" s="26">
        <v>5</v>
      </c>
      <c r="K17" s="24">
        <v>5</v>
      </c>
      <c r="L17" s="24">
        <v>8</v>
      </c>
      <c r="M17" s="24">
        <v>14</v>
      </c>
      <c r="N17" s="25"/>
      <c r="O17" s="25"/>
      <c r="P17" s="29"/>
    </row>
    <row r="18" spans="1:16" ht="15.75" thickBot="1" x14ac:dyDescent="0.3">
      <c r="A18" s="30" t="s">
        <v>23</v>
      </c>
      <c r="B18" s="31"/>
      <c r="C18" s="32"/>
      <c r="D18" s="32"/>
      <c r="E18" s="32"/>
      <c r="F18" s="32"/>
      <c r="G18" s="32"/>
      <c r="H18" s="33">
        <v>7</v>
      </c>
      <c r="I18" s="33">
        <v>13</v>
      </c>
      <c r="J18" s="34">
        <v>8</v>
      </c>
      <c r="K18" s="33">
        <v>12</v>
      </c>
      <c r="L18" s="33">
        <v>7</v>
      </c>
      <c r="M18" s="33">
        <v>4</v>
      </c>
      <c r="N18" s="33">
        <v>7</v>
      </c>
      <c r="O18" s="33">
        <v>8</v>
      </c>
      <c r="P18" s="35">
        <v>47</v>
      </c>
    </row>
    <row r="19" spans="1:16" ht="15.75" thickBot="1" x14ac:dyDescent="0.3">
      <c r="A19" s="36" t="s">
        <v>24</v>
      </c>
      <c r="B19" s="37"/>
      <c r="C19" s="38"/>
      <c r="D19" s="38"/>
      <c r="E19" s="38"/>
      <c r="F19" s="38"/>
      <c r="G19" s="38"/>
      <c r="H19" s="38"/>
      <c r="I19" s="38"/>
      <c r="J19" s="37"/>
      <c r="K19" s="38"/>
      <c r="L19" s="38"/>
      <c r="M19" s="38"/>
      <c r="N19" s="38"/>
      <c r="O19" s="38"/>
      <c r="P19" s="39"/>
    </row>
    <row r="20" spans="1:16" x14ac:dyDescent="0.25">
      <c r="A20" s="18" t="s">
        <v>25</v>
      </c>
      <c r="B20" s="19"/>
      <c r="C20" s="20"/>
      <c r="D20" s="20"/>
      <c r="E20" s="20"/>
      <c r="F20" s="20"/>
      <c r="G20" s="20"/>
      <c r="H20" s="20"/>
      <c r="I20" s="20"/>
      <c r="J20" s="19"/>
      <c r="K20" s="20"/>
      <c r="L20" s="20"/>
      <c r="M20" s="40">
        <v>1</v>
      </c>
      <c r="N20" s="40">
        <v>1</v>
      </c>
      <c r="O20" s="40">
        <v>1</v>
      </c>
      <c r="P20" s="41">
        <v>1</v>
      </c>
    </row>
    <row r="21" spans="1:16" x14ac:dyDescent="0.25">
      <c r="A21" s="22" t="s">
        <v>26</v>
      </c>
      <c r="B21" s="28"/>
      <c r="C21" s="25"/>
      <c r="D21" s="25"/>
      <c r="E21" s="25"/>
      <c r="F21" s="25"/>
      <c r="G21" s="25"/>
      <c r="H21" s="25"/>
      <c r="I21" s="25"/>
      <c r="J21" s="28"/>
      <c r="K21" s="24">
        <v>1</v>
      </c>
      <c r="L21" s="24">
        <v>1</v>
      </c>
      <c r="M21" s="24">
        <v>1</v>
      </c>
      <c r="N21" s="24">
        <v>1</v>
      </c>
      <c r="O21" s="24">
        <v>1</v>
      </c>
      <c r="P21" s="29"/>
    </row>
    <row r="22" spans="1:16" x14ac:dyDescent="0.25">
      <c r="A22" s="22" t="s">
        <v>27</v>
      </c>
      <c r="B22" s="28"/>
      <c r="C22" s="24">
        <v>2</v>
      </c>
      <c r="D22" s="24">
        <v>1</v>
      </c>
      <c r="E22" s="24">
        <v>1</v>
      </c>
      <c r="F22" s="24">
        <v>1</v>
      </c>
      <c r="G22" s="24">
        <v>1</v>
      </c>
      <c r="H22" s="24">
        <v>1</v>
      </c>
      <c r="I22" s="24">
        <v>3</v>
      </c>
      <c r="J22" s="28"/>
      <c r="K22" s="24">
        <v>1</v>
      </c>
      <c r="L22" s="24">
        <v>1</v>
      </c>
      <c r="M22" s="25"/>
      <c r="N22" s="25"/>
      <c r="O22" s="25"/>
      <c r="P22" s="29"/>
    </row>
    <row r="23" spans="1:16" x14ac:dyDescent="0.25">
      <c r="A23" s="22" t="s">
        <v>28</v>
      </c>
      <c r="B23" s="28"/>
      <c r="C23" s="25"/>
      <c r="D23" s="25"/>
      <c r="E23" s="25"/>
      <c r="F23" s="25"/>
      <c r="G23" s="25"/>
      <c r="H23" s="25"/>
      <c r="I23" s="25"/>
      <c r="J23" s="28"/>
      <c r="K23" s="25"/>
      <c r="L23" s="25"/>
      <c r="M23" s="25"/>
      <c r="N23" s="24">
        <v>1</v>
      </c>
      <c r="O23" s="24">
        <v>1</v>
      </c>
      <c r="P23" s="29"/>
    </row>
    <row r="24" spans="1:16" x14ac:dyDescent="0.25">
      <c r="A24" s="22" t="s">
        <v>29</v>
      </c>
      <c r="B24" s="28"/>
      <c r="C24" s="25"/>
      <c r="D24" s="25"/>
      <c r="E24" s="25"/>
      <c r="F24" s="25"/>
      <c r="G24" s="25"/>
      <c r="H24" s="25"/>
      <c r="I24" s="25"/>
      <c r="J24" s="28"/>
      <c r="K24" s="25"/>
      <c r="L24" s="25"/>
      <c r="M24" s="25"/>
      <c r="N24" s="25"/>
      <c r="O24" s="24">
        <v>1</v>
      </c>
      <c r="P24" s="29"/>
    </row>
    <row r="25" spans="1:16" ht="15.75" thickBot="1" x14ac:dyDescent="0.3">
      <c r="A25" s="30" t="s">
        <v>30</v>
      </c>
      <c r="B25" s="31"/>
      <c r="C25" s="32"/>
      <c r="D25" s="32"/>
      <c r="E25" s="32"/>
      <c r="F25" s="32"/>
      <c r="G25" s="32"/>
      <c r="H25" s="32"/>
      <c r="I25" s="32"/>
      <c r="J25" s="31"/>
      <c r="K25" s="32"/>
      <c r="L25" s="32"/>
      <c r="M25" s="32"/>
      <c r="N25" s="33">
        <v>1</v>
      </c>
      <c r="O25" s="32"/>
      <c r="P25" s="42"/>
    </row>
    <row r="26" spans="1:16" ht="15.75" thickBot="1" x14ac:dyDescent="0.3">
      <c r="A26" s="36" t="s">
        <v>31</v>
      </c>
      <c r="B26" s="37"/>
      <c r="C26" s="38"/>
      <c r="D26" s="38"/>
      <c r="E26" s="38"/>
      <c r="F26" s="38"/>
      <c r="G26" s="38"/>
      <c r="H26" s="38"/>
      <c r="I26" s="38"/>
      <c r="J26" s="37"/>
      <c r="K26" s="38"/>
      <c r="L26" s="38"/>
      <c r="M26" s="38"/>
      <c r="N26" s="38"/>
      <c r="O26" s="38"/>
      <c r="P26" s="39"/>
    </row>
    <row r="27" spans="1:16" ht="15.75" thickBot="1" x14ac:dyDescent="0.3">
      <c r="A27" s="43" t="s">
        <v>32</v>
      </c>
      <c r="B27" s="44">
        <f>SUM(B4:B26)</f>
        <v>108</v>
      </c>
      <c r="C27" s="44">
        <f t="shared" ref="C27:P27" si="0">SUM(C4:C26)</f>
        <v>111</v>
      </c>
      <c r="D27" s="44">
        <f t="shared" si="0"/>
        <v>109</v>
      </c>
      <c r="E27" s="44">
        <f t="shared" si="0"/>
        <v>113</v>
      </c>
      <c r="F27" s="44">
        <f t="shared" si="0"/>
        <v>120</v>
      </c>
      <c r="G27" s="44">
        <f t="shared" si="0"/>
        <v>119</v>
      </c>
      <c r="H27" s="44">
        <f t="shared" si="0"/>
        <v>63</v>
      </c>
      <c r="I27" s="44">
        <f t="shared" si="0"/>
        <v>90</v>
      </c>
      <c r="J27" s="44">
        <f t="shared" si="0"/>
        <v>201</v>
      </c>
      <c r="K27" s="44">
        <f t="shared" si="0"/>
        <v>202</v>
      </c>
      <c r="L27" s="44">
        <f t="shared" si="0"/>
        <v>265</v>
      </c>
      <c r="M27" s="44">
        <f t="shared" si="0"/>
        <v>263</v>
      </c>
      <c r="N27" s="44">
        <f t="shared" si="0"/>
        <v>248</v>
      </c>
      <c r="O27" s="44">
        <f t="shared" si="0"/>
        <v>245</v>
      </c>
      <c r="P27" s="45">
        <f t="shared" si="0"/>
        <v>254</v>
      </c>
    </row>
    <row r="28" spans="1:16" ht="15.75" thickBot="1" x14ac:dyDescent="0.3">
      <c r="A28" s="46" t="s">
        <v>33</v>
      </c>
      <c r="B28" s="47">
        <v>189</v>
      </c>
      <c r="C28" s="48">
        <v>194</v>
      </c>
      <c r="D28" s="48">
        <v>122</v>
      </c>
      <c r="E28" s="48">
        <v>184</v>
      </c>
      <c r="F28" s="48">
        <v>140</v>
      </c>
      <c r="G28" s="48">
        <v>133</v>
      </c>
      <c r="H28" s="48">
        <v>74</v>
      </c>
      <c r="I28" s="49">
        <v>243</v>
      </c>
      <c r="J28" s="50">
        <v>208</v>
      </c>
      <c r="K28" s="48">
        <v>207</v>
      </c>
      <c r="L28" s="48">
        <v>279</v>
      </c>
      <c r="M28" s="48">
        <v>273</v>
      </c>
      <c r="N28" s="48">
        <v>255</v>
      </c>
      <c r="O28" s="48">
        <v>259</v>
      </c>
      <c r="P28" s="51">
        <v>263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959D0C-930C-456F-AD73-970ABA5475B7}">
  <sheetPr>
    <tabColor rgb="FFD3DAED"/>
  </sheetPr>
  <dimension ref="A1:Q33"/>
  <sheetViews>
    <sheetView zoomScaleNormal="100" workbookViewId="0"/>
  </sheetViews>
  <sheetFormatPr defaultRowHeight="15" x14ac:dyDescent="0.25"/>
  <cols>
    <col min="1" max="1" width="52.5703125" customWidth="1"/>
  </cols>
  <sheetData>
    <row r="1" spans="1:17" ht="15.75" thickBot="1" x14ac:dyDescent="0.3">
      <c r="A1" s="52" t="s">
        <v>34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</row>
    <row r="2" spans="1:17" ht="15.75" thickBot="1" x14ac:dyDescent="0.3">
      <c r="A2" s="54" t="s">
        <v>6</v>
      </c>
      <c r="B2" s="54">
        <v>2007</v>
      </c>
      <c r="C2" s="55">
        <v>2008</v>
      </c>
      <c r="D2" s="55">
        <v>2009</v>
      </c>
      <c r="E2" s="55">
        <v>2010</v>
      </c>
      <c r="F2" s="55">
        <v>2011</v>
      </c>
      <c r="G2" s="55">
        <v>2012</v>
      </c>
      <c r="H2" s="55">
        <v>2013</v>
      </c>
      <c r="I2" s="55">
        <v>2014</v>
      </c>
      <c r="J2" s="55">
        <v>2015</v>
      </c>
      <c r="K2" s="55">
        <v>2016</v>
      </c>
      <c r="L2" s="55">
        <v>2017</v>
      </c>
      <c r="M2" s="55">
        <v>2018</v>
      </c>
      <c r="N2" s="55">
        <v>2019</v>
      </c>
      <c r="O2" s="55">
        <v>2020</v>
      </c>
      <c r="P2" s="55">
        <v>2021</v>
      </c>
      <c r="Q2" s="56" t="s">
        <v>35</v>
      </c>
    </row>
    <row r="3" spans="1:17" ht="15.75" thickBot="1" x14ac:dyDescent="0.3">
      <c r="A3" s="57" t="s">
        <v>7</v>
      </c>
      <c r="B3" s="58" t="s">
        <v>8</v>
      </c>
      <c r="C3" s="59" t="s">
        <v>8</v>
      </c>
      <c r="D3" s="59" t="s">
        <v>8</v>
      </c>
      <c r="E3" s="59" t="s">
        <v>8</v>
      </c>
      <c r="F3" s="59" t="s">
        <v>8</v>
      </c>
      <c r="G3" s="59" t="s">
        <v>8</v>
      </c>
      <c r="H3" s="59" t="s">
        <v>8</v>
      </c>
      <c r="I3" s="59" t="s">
        <v>8</v>
      </c>
      <c r="J3" s="59" t="s">
        <v>8</v>
      </c>
      <c r="K3" s="59" t="s">
        <v>8</v>
      </c>
      <c r="L3" s="59" t="s">
        <v>8</v>
      </c>
      <c r="M3" s="59" t="s">
        <v>8</v>
      </c>
      <c r="N3" s="59" t="s">
        <v>8</v>
      </c>
      <c r="O3" s="59" t="s">
        <v>8</v>
      </c>
      <c r="P3" s="59" t="s">
        <v>8</v>
      </c>
      <c r="Q3" s="60" t="s">
        <v>8</v>
      </c>
    </row>
    <row r="4" spans="1:17" x14ac:dyDescent="0.25">
      <c r="A4" s="61" t="s">
        <v>9</v>
      </c>
      <c r="B4" s="19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1">
        <f>SUM(B4:P4)</f>
        <v>0</v>
      </c>
    </row>
    <row r="5" spans="1:17" x14ac:dyDescent="0.25">
      <c r="A5" s="62" t="s">
        <v>10</v>
      </c>
      <c r="B5" s="26">
        <v>9362</v>
      </c>
      <c r="C5" s="24">
        <v>9891</v>
      </c>
      <c r="D5" s="24">
        <v>10065</v>
      </c>
      <c r="E5" s="24">
        <v>10580</v>
      </c>
      <c r="F5" s="24">
        <v>11252</v>
      </c>
      <c r="G5" s="24">
        <v>11543</v>
      </c>
      <c r="H5" s="25"/>
      <c r="I5" s="25"/>
      <c r="J5" s="24">
        <v>14467</v>
      </c>
      <c r="K5" s="24">
        <v>15767</v>
      </c>
      <c r="L5" s="24">
        <v>16217</v>
      </c>
      <c r="M5" s="24">
        <v>17322</v>
      </c>
      <c r="N5" s="24">
        <v>19238</v>
      </c>
      <c r="O5" s="24">
        <v>11398</v>
      </c>
      <c r="P5" s="24">
        <v>16371</v>
      </c>
      <c r="Q5" s="29">
        <f t="shared" ref="Q5:Q28" si="0">SUM(B5:P5)</f>
        <v>173473</v>
      </c>
    </row>
    <row r="6" spans="1:17" x14ac:dyDescent="0.25">
      <c r="A6" s="62" t="s">
        <v>11</v>
      </c>
      <c r="B6" s="28"/>
      <c r="C6" s="25"/>
      <c r="D6" s="25"/>
      <c r="E6" s="25"/>
      <c r="F6" s="24">
        <v>380</v>
      </c>
      <c r="G6" s="24">
        <v>697</v>
      </c>
      <c r="H6" s="24">
        <v>735</v>
      </c>
      <c r="I6" s="24">
        <v>846</v>
      </c>
      <c r="J6" s="24">
        <v>920</v>
      </c>
      <c r="K6" s="24">
        <v>932</v>
      </c>
      <c r="L6" s="24">
        <v>979</v>
      </c>
      <c r="M6" s="24">
        <v>902</v>
      </c>
      <c r="N6" s="24">
        <v>931</v>
      </c>
      <c r="O6" s="24">
        <v>603</v>
      </c>
      <c r="P6" s="25"/>
      <c r="Q6" s="29">
        <f t="shared" si="0"/>
        <v>7925</v>
      </c>
    </row>
    <row r="7" spans="1:17" x14ac:dyDescent="0.25">
      <c r="A7" s="62" t="s">
        <v>12</v>
      </c>
      <c r="B7" s="28"/>
      <c r="C7" s="25"/>
      <c r="D7" s="25"/>
      <c r="E7" s="25"/>
      <c r="F7" s="25"/>
      <c r="G7" s="25"/>
      <c r="H7" s="25"/>
      <c r="I7" s="25"/>
      <c r="J7" s="24">
        <v>40</v>
      </c>
      <c r="K7" s="24">
        <v>659</v>
      </c>
      <c r="L7" s="24">
        <v>687</v>
      </c>
      <c r="M7" s="24">
        <v>772</v>
      </c>
      <c r="N7" s="24">
        <v>773</v>
      </c>
      <c r="O7" s="24">
        <v>572</v>
      </c>
      <c r="P7" s="24">
        <v>824</v>
      </c>
      <c r="Q7" s="29">
        <f t="shared" si="0"/>
        <v>4327</v>
      </c>
    </row>
    <row r="8" spans="1:17" x14ac:dyDescent="0.25">
      <c r="A8" s="62" t="s">
        <v>13</v>
      </c>
      <c r="B8" s="28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9">
        <f t="shared" si="0"/>
        <v>0</v>
      </c>
    </row>
    <row r="9" spans="1:17" x14ac:dyDescent="0.25">
      <c r="A9" s="62" t="s">
        <v>14</v>
      </c>
      <c r="B9" s="28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9">
        <f t="shared" si="0"/>
        <v>0</v>
      </c>
    </row>
    <row r="10" spans="1:17" x14ac:dyDescent="0.25">
      <c r="A10" s="62" t="s">
        <v>15</v>
      </c>
      <c r="B10" s="28"/>
      <c r="C10" s="25"/>
      <c r="D10" s="25"/>
      <c r="E10" s="25"/>
      <c r="F10" s="25"/>
      <c r="G10" s="25"/>
      <c r="H10" s="25"/>
      <c r="I10" s="25"/>
      <c r="J10" s="24">
        <v>156</v>
      </c>
      <c r="K10" s="24">
        <v>175</v>
      </c>
      <c r="L10" s="24">
        <v>98</v>
      </c>
      <c r="M10" s="24">
        <v>257</v>
      </c>
      <c r="N10" s="24">
        <v>310</v>
      </c>
      <c r="O10" s="24">
        <v>325</v>
      </c>
      <c r="P10" s="24">
        <v>330</v>
      </c>
      <c r="Q10" s="29">
        <f t="shared" si="0"/>
        <v>1651</v>
      </c>
    </row>
    <row r="11" spans="1:17" x14ac:dyDescent="0.25">
      <c r="A11" s="62" t="s">
        <v>16</v>
      </c>
      <c r="B11" s="28"/>
      <c r="C11" s="25"/>
      <c r="D11" s="25"/>
      <c r="E11" s="25"/>
      <c r="F11" s="25"/>
      <c r="G11" s="25"/>
      <c r="H11" s="24">
        <v>8</v>
      </c>
      <c r="I11" s="24">
        <v>660</v>
      </c>
      <c r="J11" s="24">
        <v>852</v>
      </c>
      <c r="K11" s="24">
        <v>874</v>
      </c>
      <c r="L11" s="24">
        <v>845</v>
      </c>
      <c r="M11" s="24">
        <v>895</v>
      </c>
      <c r="N11" s="24">
        <v>1108</v>
      </c>
      <c r="O11" s="24">
        <v>522</v>
      </c>
      <c r="P11" s="24">
        <v>593</v>
      </c>
      <c r="Q11" s="29">
        <f t="shared" si="0"/>
        <v>6357</v>
      </c>
    </row>
    <row r="12" spans="1:17" x14ac:dyDescent="0.25">
      <c r="A12" s="62" t="s">
        <v>17</v>
      </c>
      <c r="B12" s="28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9">
        <f t="shared" si="0"/>
        <v>0</v>
      </c>
    </row>
    <row r="13" spans="1:17" x14ac:dyDescent="0.25">
      <c r="A13" s="62" t="s">
        <v>18</v>
      </c>
      <c r="B13" s="28"/>
      <c r="C13" s="25"/>
      <c r="D13" s="25"/>
      <c r="E13" s="25"/>
      <c r="F13" s="25"/>
      <c r="G13" s="25"/>
      <c r="H13" s="25"/>
      <c r="I13" s="25"/>
      <c r="J13" s="24">
        <v>16</v>
      </c>
      <c r="K13" s="24">
        <v>14</v>
      </c>
      <c r="L13" s="25"/>
      <c r="M13" s="25"/>
      <c r="N13" s="24">
        <v>97</v>
      </c>
      <c r="O13" s="24">
        <v>76</v>
      </c>
      <c r="P13" s="25"/>
      <c r="Q13" s="29">
        <f t="shared" si="0"/>
        <v>203</v>
      </c>
    </row>
    <row r="14" spans="1:17" x14ac:dyDescent="0.25">
      <c r="A14" s="62" t="s">
        <v>19</v>
      </c>
      <c r="B14" s="28"/>
      <c r="C14" s="25"/>
      <c r="D14" s="25"/>
      <c r="E14" s="25"/>
      <c r="F14" s="25"/>
      <c r="G14" s="25"/>
      <c r="H14" s="25"/>
      <c r="I14" s="25"/>
      <c r="J14" s="25"/>
      <c r="K14" s="25"/>
      <c r="L14" s="24">
        <v>3444</v>
      </c>
      <c r="M14" s="24">
        <v>3199</v>
      </c>
      <c r="N14" s="24">
        <v>3433</v>
      </c>
      <c r="O14" s="24">
        <v>2445</v>
      </c>
      <c r="P14" s="24">
        <v>3025</v>
      </c>
      <c r="Q14" s="29">
        <f t="shared" si="0"/>
        <v>15546</v>
      </c>
    </row>
    <row r="15" spans="1:17" x14ac:dyDescent="0.25">
      <c r="A15" s="62" t="s">
        <v>20</v>
      </c>
      <c r="B15" s="28"/>
      <c r="C15" s="25"/>
      <c r="D15" s="25"/>
      <c r="E15" s="25"/>
      <c r="F15" s="25"/>
      <c r="G15" s="25"/>
      <c r="H15" s="24">
        <v>3152</v>
      </c>
      <c r="I15" s="24">
        <v>2817</v>
      </c>
      <c r="J15" s="24">
        <v>3279</v>
      </c>
      <c r="K15" s="24">
        <v>2673</v>
      </c>
      <c r="L15" s="24">
        <v>3553</v>
      </c>
      <c r="M15" s="24">
        <v>3669</v>
      </c>
      <c r="N15" s="24">
        <v>3534</v>
      </c>
      <c r="O15" s="24">
        <v>3038</v>
      </c>
      <c r="P15" s="24">
        <v>3143</v>
      </c>
      <c r="Q15" s="29">
        <f t="shared" si="0"/>
        <v>28858</v>
      </c>
    </row>
    <row r="16" spans="1:17" x14ac:dyDescent="0.25">
      <c r="A16" s="62" t="s">
        <v>21</v>
      </c>
      <c r="B16" s="28"/>
      <c r="C16" s="25"/>
      <c r="D16" s="25"/>
      <c r="E16" s="25"/>
      <c r="F16" s="25"/>
      <c r="G16" s="25"/>
      <c r="H16" s="24">
        <v>84</v>
      </c>
      <c r="I16" s="25"/>
      <c r="J16" s="24">
        <v>299</v>
      </c>
      <c r="K16" s="24">
        <v>223</v>
      </c>
      <c r="L16" s="24">
        <v>104</v>
      </c>
      <c r="M16" s="24">
        <v>74</v>
      </c>
      <c r="N16" s="24">
        <v>169</v>
      </c>
      <c r="O16" s="24">
        <v>7</v>
      </c>
      <c r="P16" s="25"/>
      <c r="Q16" s="29">
        <f t="shared" si="0"/>
        <v>960</v>
      </c>
    </row>
    <row r="17" spans="1:17" x14ac:dyDescent="0.25">
      <c r="A17" s="62" t="s">
        <v>22</v>
      </c>
      <c r="B17" s="28"/>
      <c r="C17" s="25"/>
      <c r="D17" s="25"/>
      <c r="E17" s="25"/>
      <c r="F17" s="25"/>
      <c r="G17" s="25"/>
      <c r="H17" s="25"/>
      <c r="I17" s="24">
        <v>460</v>
      </c>
      <c r="J17" s="24">
        <v>646</v>
      </c>
      <c r="K17" s="24">
        <v>811</v>
      </c>
      <c r="L17" s="24">
        <v>965</v>
      </c>
      <c r="M17" s="24">
        <v>467</v>
      </c>
      <c r="N17" s="25"/>
      <c r="O17" s="25"/>
      <c r="P17" s="25"/>
      <c r="Q17" s="29">
        <f t="shared" si="0"/>
        <v>3349</v>
      </c>
    </row>
    <row r="18" spans="1:17" ht="15.75" thickBot="1" x14ac:dyDescent="0.3">
      <c r="A18" s="63" t="s">
        <v>23</v>
      </c>
      <c r="B18" s="31"/>
      <c r="C18" s="32"/>
      <c r="D18" s="32"/>
      <c r="E18" s="32"/>
      <c r="F18" s="32"/>
      <c r="G18" s="32"/>
      <c r="H18" s="33">
        <v>150</v>
      </c>
      <c r="I18" s="33">
        <v>485</v>
      </c>
      <c r="J18" s="33">
        <v>760</v>
      </c>
      <c r="K18" s="33">
        <v>914</v>
      </c>
      <c r="L18" s="33">
        <v>896</v>
      </c>
      <c r="M18" s="33">
        <v>567</v>
      </c>
      <c r="N18" s="33">
        <v>823</v>
      </c>
      <c r="O18" s="33">
        <v>762</v>
      </c>
      <c r="P18" s="33">
        <v>2688</v>
      </c>
      <c r="Q18" s="42">
        <f t="shared" si="0"/>
        <v>8045</v>
      </c>
    </row>
    <row r="19" spans="1:17" ht="15.75" thickBot="1" x14ac:dyDescent="0.3">
      <c r="A19" s="54" t="s">
        <v>24</v>
      </c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64"/>
    </row>
    <row r="20" spans="1:17" x14ac:dyDescent="0.25">
      <c r="A20" s="61" t="s">
        <v>25</v>
      </c>
      <c r="B20" s="19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40">
        <v>261</v>
      </c>
      <c r="N20" s="40">
        <v>304</v>
      </c>
      <c r="O20" s="40">
        <v>190</v>
      </c>
      <c r="P20" s="40">
        <v>182</v>
      </c>
      <c r="Q20" s="21">
        <f t="shared" si="0"/>
        <v>937</v>
      </c>
    </row>
    <row r="21" spans="1:17" x14ac:dyDescent="0.25">
      <c r="A21" s="62" t="s">
        <v>26</v>
      </c>
      <c r="B21" s="28"/>
      <c r="C21" s="25"/>
      <c r="D21" s="25"/>
      <c r="E21" s="25"/>
      <c r="F21" s="25"/>
      <c r="G21" s="25"/>
      <c r="H21" s="25"/>
      <c r="I21" s="25"/>
      <c r="J21" s="25"/>
      <c r="K21" s="24">
        <v>128</v>
      </c>
      <c r="L21" s="24">
        <v>126</v>
      </c>
      <c r="M21" s="24">
        <v>139</v>
      </c>
      <c r="N21" s="24">
        <v>129</v>
      </c>
      <c r="O21" s="24">
        <v>55</v>
      </c>
      <c r="P21" s="25"/>
      <c r="Q21" s="29">
        <f t="shared" si="0"/>
        <v>577</v>
      </c>
    </row>
    <row r="22" spans="1:17" x14ac:dyDescent="0.25">
      <c r="A22" s="22" t="s">
        <v>27</v>
      </c>
      <c r="B22" s="28"/>
      <c r="C22" s="24">
        <v>411</v>
      </c>
      <c r="D22" s="24">
        <v>470</v>
      </c>
      <c r="E22" s="24">
        <v>467</v>
      </c>
      <c r="F22" s="24">
        <v>431</v>
      </c>
      <c r="G22" s="24">
        <v>351</v>
      </c>
      <c r="H22" s="24">
        <v>336</v>
      </c>
      <c r="I22" s="24">
        <v>436</v>
      </c>
      <c r="J22" s="25"/>
      <c r="K22" s="24">
        <v>264</v>
      </c>
      <c r="L22" s="24">
        <v>125</v>
      </c>
      <c r="M22" s="25"/>
      <c r="N22" s="25"/>
      <c r="O22" s="25"/>
      <c r="P22" s="25"/>
      <c r="Q22" s="29">
        <f t="shared" si="0"/>
        <v>3291</v>
      </c>
    </row>
    <row r="23" spans="1:17" x14ac:dyDescent="0.25">
      <c r="A23" s="62" t="s">
        <v>28</v>
      </c>
      <c r="B23" s="28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4">
        <v>113</v>
      </c>
      <c r="O23" s="24">
        <v>41</v>
      </c>
      <c r="P23" s="25"/>
      <c r="Q23" s="29">
        <f t="shared" si="0"/>
        <v>154</v>
      </c>
    </row>
    <row r="24" spans="1:17" x14ac:dyDescent="0.25">
      <c r="A24" s="62" t="s">
        <v>29</v>
      </c>
      <c r="B24" s="28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4">
        <v>32</v>
      </c>
      <c r="P24" s="25"/>
      <c r="Q24" s="29">
        <f t="shared" si="0"/>
        <v>32</v>
      </c>
    </row>
    <row r="25" spans="1:17" ht="15.75" thickBot="1" x14ac:dyDescent="0.3">
      <c r="A25" s="63" t="s">
        <v>30</v>
      </c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3">
        <v>24</v>
      </c>
      <c r="O25" s="32"/>
      <c r="P25" s="32"/>
      <c r="Q25" s="42">
        <f t="shared" si="0"/>
        <v>24</v>
      </c>
    </row>
    <row r="26" spans="1:17" ht="15.75" thickBot="1" x14ac:dyDescent="0.3">
      <c r="A26" s="54" t="s">
        <v>36</v>
      </c>
      <c r="B26" s="37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9"/>
    </row>
    <row r="27" spans="1:17" ht="15.75" thickBot="1" x14ac:dyDescent="0.3">
      <c r="A27" s="65" t="s">
        <v>32</v>
      </c>
      <c r="B27" s="44">
        <f>SUM(B4:B26)</f>
        <v>9362</v>
      </c>
      <c r="C27" s="44">
        <f t="shared" ref="C27:Q27" si="1">SUM(C4:C26)</f>
        <v>10302</v>
      </c>
      <c r="D27" s="44">
        <f t="shared" si="1"/>
        <v>10535</v>
      </c>
      <c r="E27" s="44">
        <f t="shared" si="1"/>
        <v>11047</v>
      </c>
      <c r="F27" s="44">
        <f t="shared" si="1"/>
        <v>12063</v>
      </c>
      <c r="G27" s="44">
        <f t="shared" si="1"/>
        <v>12591</v>
      </c>
      <c r="H27" s="44">
        <f t="shared" si="1"/>
        <v>4465</v>
      </c>
      <c r="I27" s="44">
        <f t="shared" si="1"/>
        <v>5704</v>
      </c>
      <c r="J27" s="44">
        <f t="shared" si="1"/>
        <v>21435</v>
      </c>
      <c r="K27" s="44">
        <f t="shared" si="1"/>
        <v>23434</v>
      </c>
      <c r="L27" s="44">
        <f t="shared" si="1"/>
        <v>28039</v>
      </c>
      <c r="M27" s="44">
        <f t="shared" si="1"/>
        <v>28524</v>
      </c>
      <c r="N27" s="44">
        <f t="shared" si="1"/>
        <v>30986</v>
      </c>
      <c r="O27" s="44">
        <f t="shared" si="1"/>
        <v>20066</v>
      </c>
      <c r="P27" s="44">
        <f t="shared" si="1"/>
        <v>27156</v>
      </c>
      <c r="Q27" s="45">
        <f t="shared" si="1"/>
        <v>255709</v>
      </c>
    </row>
    <row r="28" spans="1:17" ht="15.75" thickBot="1" x14ac:dyDescent="0.3">
      <c r="A28" s="57" t="s">
        <v>33</v>
      </c>
      <c r="B28" s="47">
        <v>35128</v>
      </c>
      <c r="C28" s="48">
        <v>37185</v>
      </c>
      <c r="D28" s="48">
        <v>28484</v>
      </c>
      <c r="E28" s="48">
        <v>32530</v>
      </c>
      <c r="F28" s="48">
        <v>33083</v>
      </c>
      <c r="G28" s="48">
        <v>33860</v>
      </c>
      <c r="H28" s="48">
        <v>11981</v>
      </c>
      <c r="I28" s="48">
        <v>32178</v>
      </c>
      <c r="J28" s="48">
        <v>51834</v>
      </c>
      <c r="K28" s="48">
        <v>55333</v>
      </c>
      <c r="L28" s="48">
        <v>67352</v>
      </c>
      <c r="M28" s="48">
        <v>68185</v>
      </c>
      <c r="N28" s="48">
        <v>72823</v>
      </c>
      <c r="O28" s="48">
        <v>52600</v>
      </c>
      <c r="P28" s="48">
        <v>67790</v>
      </c>
      <c r="Q28" s="51">
        <f t="shared" si="0"/>
        <v>680346</v>
      </c>
    </row>
    <row r="29" spans="1:17" x14ac:dyDescent="0.25"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</row>
    <row r="30" spans="1:17" x14ac:dyDescent="0.25"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</row>
    <row r="31" spans="1:17" x14ac:dyDescent="0.25"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</row>
    <row r="32" spans="1:17" x14ac:dyDescent="0.25"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</row>
    <row r="33" spans="2:16" x14ac:dyDescent="0.25"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B3C80-B49F-4235-8D8A-E89DBDA9ECB1}">
  <sheetPr>
    <tabColor rgb="FFD3DAED"/>
  </sheetPr>
  <dimension ref="A1:G16"/>
  <sheetViews>
    <sheetView zoomScaleNormal="100" workbookViewId="0"/>
  </sheetViews>
  <sheetFormatPr defaultColWidth="9.140625" defaultRowHeight="14.45" customHeight="1" x14ac:dyDescent="0.25"/>
  <cols>
    <col min="1" max="1" width="50.140625" style="135" customWidth="1"/>
    <col min="2" max="2" width="8.7109375" style="135" customWidth="1"/>
    <col min="3" max="3" width="8.7109375" style="136" customWidth="1"/>
    <col min="4" max="4" width="10.5703125" style="136" customWidth="1"/>
    <col min="5" max="16384" width="9.140625" style="135"/>
  </cols>
  <sheetData>
    <row r="1" spans="1:7" s="71" customFormat="1" ht="14.45" customHeight="1" thickBot="1" x14ac:dyDescent="0.3">
      <c r="A1" s="67" t="s">
        <v>37</v>
      </c>
      <c r="B1" s="68"/>
      <c r="C1" s="69"/>
      <c r="D1" s="69"/>
      <c r="E1" s="70"/>
      <c r="F1" s="70"/>
      <c r="G1" s="70"/>
    </row>
    <row r="2" spans="1:7" s="71" customFormat="1" ht="14.45" customHeight="1" thickBot="1" x14ac:dyDescent="0.3">
      <c r="A2" s="72"/>
      <c r="B2" s="73" t="s">
        <v>8</v>
      </c>
      <c r="C2" s="74" t="s">
        <v>38</v>
      </c>
      <c r="D2" s="75" t="s">
        <v>39</v>
      </c>
      <c r="E2" s="76"/>
      <c r="F2" s="76"/>
      <c r="G2" s="77"/>
    </row>
    <row r="3" spans="1:7" s="71" customFormat="1" ht="14.45" customHeight="1" thickBot="1" x14ac:dyDescent="0.3">
      <c r="A3" s="78"/>
      <c r="B3" s="79"/>
      <c r="C3" s="80"/>
      <c r="D3" s="75" t="s">
        <v>40</v>
      </c>
      <c r="E3" s="81"/>
      <c r="F3" s="75">
        <v>2021</v>
      </c>
      <c r="G3" s="77"/>
    </row>
    <row r="4" spans="1:7" s="71" customFormat="1" ht="14.45" customHeight="1" thickBot="1" x14ac:dyDescent="0.3">
      <c r="A4" s="82"/>
      <c r="B4" s="83"/>
      <c r="C4" s="84"/>
      <c r="D4" s="85" t="s">
        <v>41</v>
      </c>
      <c r="E4" s="86" t="s">
        <v>42</v>
      </c>
      <c r="F4" s="85" t="s">
        <v>43</v>
      </c>
      <c r="G4" s="87" t="s">
        <v>44</v>
      </c>
    </row>
    <row r="5" spans="1:7" s="71" customFormat="1" ht="14.45" customHeight="1" thickBot="1" x14ac:dyDescent="0.3">
      <c r="A5" s="88" t="s">
        <v>45</v>
      </c>
      <c r="B5" s="89">
        <f>B6+B9</f>
        <v>225636</v>
      </c>
      <c r="C5" s="90"/>
      <c r="D5" s="91">
        <v>46.1</v>
      </c>
      <c r="E5" s="92">
        <v>21.1</v>
      </c>
      <c r="F5" s="91">
        <v>63.6</v>
      </c>
      <c r="G5" s="93">
        <v>31.3</v>
      </c>
    </row>
    <row r="6" spans="1:7" s="71" customFormat="1" ht="14.45" customHeight="1" thickBot="1" x14ac:dyDescent="0.3">
      <c r="A6" s="94" t="s">
        <v>46</v>
      </c>
      <c r="B6" s="95">
        <f>SUM(B7:B8)</f>
        <v>215836</v>
      </c>
      <c r="C6" s="96">
        <f>B6/B$5*100</f>
        <v>95.656721445159462</v>
      </c>
      <c r="D6" s="97">
        <v>47.5</v>
      </c>
      <c r="E6" s="98">
        <v>21.7</v>
      </c>
      <c r="F6" s="97">
        <v>65.400000000000006</v>
      </c>
      <c r="G6" s="99">
        <v>32.1</v>
      </c>
    </row>
    <row r="7" spans="1:7" s="71" customFormat="1" ht="14.45" customHeight="1" x14ac:dyDescent="0.25">
      <c r="A7" s="100" t="s">
        <v>47</v>
      </c>
      <c r="B7" s="101">
        <v>166209</v>
      </c>
      <c r="C7" s="102">
        <f>B7/B$6*100</f>
        <v>77.007079449211432</v>
      </c>
      <c r="D7" s="103"/>
      <c r="E7" s="104"/>
      <c r="F7" s="105"/>
      <c r="G7" s="106"/>
    </row>
    <row r="8" spans="1:7" s="71" customFormat="1" ht="14.45" customHeight="1" thickBot="1" x14ac:dyDescent="0.3">
      <c r="A8" s="107" t="s">
        <v>48</v>
      </c>
      <c r="B8" s="108">
        <v>49627</v>
      </c>
      <c r="C8" s="109">
        <f>B8/B$6*100</f>
        <v>22.992920550788561</v>
      </c>
      <c r="D8" s="110"/>
      <c r="E8" s="111"/>
      <c r="F8" s="112"/>
      <c r="G8" s="113"/>
    </row>
    <row r="9" spans="1:7" s="71" customFormat="1" ht="14.45" customHeight="1" thickBot="1" x14ac:dyDescent="0.3">
      <c r="A9" s="114" t="s">
        <v>49</v>
      </c>
      <c r="B9" s="115">
        <f>SUM(B10:B13)</f>
        <v>9800</v>
      </c>
      <c r="C9" s="96">
        <f>B9/B$5*100</f>
        <v>4.3432785548405395</v>
      </c>
      <c r="D9" s="97">
        <v>27.7</v>
      </c>
      <c r="E9" s="98">
        <v>13.4</v>
      </c>
      <c r="F9" s="97">
        <v>41.3</v>
      </c>
      <c r="G9" s="99">
        <v>21.2</v>
      </c>
    </row>
    <row r="10" spans="1:7" s="71" customFormat="1" ht="14.45" customHeight="1" x14ac:dyDescent="0.25">
      <c r="A10" s="116" t="s">
        <v>50</v>
      </c>
      <c r="B10" s="117">
        <v>2302</v>
      </c>
      <c r="C10" s="102">
        <f>B10/B$9*100</f>
        <v>23.489795918367349</v>
      </c>
      <c r="D10" s="118"/>
      <c r="E10" s="119"/>
      <c r="F10" s="120"/>
      <c r="G10" s="121"/>
    </row>
    <row r="11" spans="1:7" s="71" customFormat="1" ht="14.45" customHeight="1" x14ac:dyDescent="0.25">
      <c r="A11" s="122" t="s">
        <v>51</v>
      </c>
      <c r="B11" s="123">
        <v>7067</v>
      </c>
      <c r="C11" s="124">
        <f>B11/B$9*100</f>
        <v>72.112244897959187</v>
      </c>
      <c r="D11" s="125"/>
      <c r="E11" s="126"/>
      <c r="F11" s="127"/>
      <c r="G11" s="128"/>
    </row>
    <row r="12" spans="1:7" s="71" customFormat="1" ht="14.45" customHeight="1" x14ac:dyDescent="0.25">
      <c r="A12" s="122" t="s">
        <v>52</v>
      </c>
      <c r="B12" s="123">
        <v>305</v>
      </c>
      <c r="C12" s="124">
        <f>B12/B$9*100</f>
        <v>3.1122448979591835</v>
      </c>
      <c r="D12" s="125"/>
      <c r="E12" s="126"/>
      <c r="F12" s="127"/>
      <c r="G12" s="128"/>
    </row>
    <row r="13" spans="1:7" s="71" customFormat="1" ht="14.45" customHeight="1" thickBot="1" x14ac:dyDescent="0.3">
      <c r="A13" s="129" t="s">
        <v>53</v>
      </c>
      <c r="B13" s="130">
        <v>126</v>
      </c>
      <c r="C13" s="131">
        <f>B13/B$9*100</f>
        <v>1.2857142857142856</v>
      </c>
      <c r="D13" s="132"/>
      <c r="E13" s="133"/>
      <c r="F13" s="134"/>
      <c r="G13" s="70"/>
    </row>
    <row r="14" spans="1:7" s="71" customFormat="1" ht="14.45" customHeight="1" x14ac:dyDescent="0.25">
      <c r="A14" s="135" t="s">
        <v>54</v>
      </c>
      <c r="B14" s="135"/>
      <c r="C14" s="136"/>
      <c r="D14" s="136"/>
    </row>
    <row r="15" spans="1:7" ht="14.45" customHeight="1" x14ac:dyDescent="0.25">
      <c r="A15" s="135" t="s">
        <v>55</v>
      </c>
      <c r="C15" s="135"/>
      <c r="D15" s="135"/>
    </row>
    <row r="16" spans="1:7" ht="14.45" customHeight="1" x14ac:dyDescent="0.25">
      <c r="A16" s="135" t="s">
        <v>56</v>
      </c>
    </row>
  </sheetData>
  <pageMargins left="0.7" right="0.7" top="0.75" bottom="0.75" header="0.3" footer="0.3"/>
  <pageSetup paperSize="9" orientation="landscape" r:id="rId1"/>
  <ignoredErrors>
    <ignoredError sqref="D4:G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7F81FF-A645-4DC5-85BC-5BE6950AF6C2}">
  <sheetPr>
    <tabColor rgb="FFD3DAED"/>
  </sheetPr>
  <dimension ref="A1:I16"/>
  <sheetViews>
    <sheetView zoomScaleNormal="100" workbookViewId="0"/>
  </sheetViews>
  <sheetFormatPr defaultColWidth="9.140625" defaultRowHeight="14.45" customHeight="1" x14ac:dyDescent="0.25"/>
  <cols>
    <col min="1" max="1" width="32" style="135" customWidth="1"/>
    <col min="2" max="2" width="11.7109375" style="135" customWidth="1"/>
    <col min="3" max="3" width="9.7109375" style="136" customWidth="1"/>
    <col min="4" max="4" width="9.7109375" style="186" customWidth="1"/>
    <col min="5" max="5" width="9.7109375" style="136" customWidth="1"/>
    <col min="6" max="9" width="9.7109375" style="135" customWidth="1"/>
    <col min="10" max="16384" width="9.140625" style="135"/>
  </cols>
  <sheetData>
    <row r="1" spans="1:9" ht="14.45" customHeight="1" thickBot="1" x14ac:dyDescent="0.3">
      <c r="A1" s="137" t="s">
        <v>57</v>
      </c>
      <c r="B1" s="138"/>
      <c r="C1" s="139"/>
      <c r="D1" s="138"/>
      <c r="E1" s="139"/>
      <c r="F1" s="140"/>
      <c r="G1" s="138"/>
      <c r="H1" s="138"/>
      <c r="I1" s="138"/>
    </row>
    <row r="2" spans="1:9" ht="14.45" customHeight="1" thickBot="1" x14ac:dyDescent="0.3">
      <c r="A2" s="141"/>
      <c r="B2" s="142" t="s">
        <v>58</v>
      </c>
      <c r="C2" s="143"/>
      <c r="D2" s="144"/>
      <c r="E2" s="145"/>
      <c r="F2" s="146" t="s">
        <v>59</v>
      </c>
      <c r="G2" s="147"/>
      <c r="H2" s="148" t="s">
        <v>60</v>
      </c>
      <c r="I2" s="149"/>
    </row>
    <row r="3" spans="1:9" ht="14.45" customHeight="1" thickBot="1" x14ac:dyDescent="0.3">
      <c r="A3" s="150"/>
      <c r="B3" s="142" t="s">
        <v>61</v>
      </c>
      <c r="C3" s="151"/>
      <c r="D3" s="142" t="s">
        <v>62</v>
      </c>
      <c r="E3" s="145"/>
      <c r="F3" s="152"/>
      <c r="G3" s="153"/>
      <c r="H3" s="154"/>
      <c r="I3" s="154"/>
    </row>
    <row r="4" spans="1:9" ht="14.45" customHeight="1" thickBot="1" x14ac:dyDescent="0.3">
      <c r="A4" s="82"/>
      <c r="B4" s="155" t="s">
        <v>8</v>
      </c>
      <c r="C4" s="156" t="s">
        <v>38</v>
      </c>
      <c r="D4" s="157" t="s">
        <v>8</v>
      </c>
      <c r="E4" s="158" t="s">
        <v>38</v>
      </c>
      <c r="F4" s="155" t="s">
        <v>8</v>
      </c>
      <c r="G4" s="158" t="s">
        <v>38</v>
      </c>
      <c r="H4" s="159" t="s">
        <v>8</v>
      </c>
      <c r="I4" s="160" t="s">
        <v>38</v>
      </c>
    </row>
    <row r="5" spans="1:9" ht="14.45" customHeight="1" thickBot="1" x14ac:dyDescent="0.3">
      <c r="A5" s="161" t="s">
        <v>63</v>
      </c>
      <c r="B5" s="162">
        <f>SUM(B6:B10)</f>
        <v>166209</v>
      </c>
      <c r="C5" s="163"/>
      <c r="D5" s="164">
        <f>SUM(D6:D10)</f>
        <v>49627</v>
      </c>
      <c r="E5" s="165"/>
      <c r="F5" s="162">
        <f>SUM(F6:F10)</f>
        <v>9800</v>
      </c>
      <c r="G5" s="165"/>
      <c r="H5" s="162">
        <f>B5+D5+F5</f>
        <v>225636</v>
      </c>
      <c r="I5" s="166"/>
    </row>
    <row r="6" spans="1:9" ht="14.45" customHeight="1" x14ac:dyDescent="0.25">
      <c r="A6" s="167" t="s">
        <v>64</v>
      </c>
      <c r="B6" s="168">
        <v>32044</v>
      </c>
      <c r="C6" s="169">
        <f>B6/B$5*100</f>
        <v>19.279341070579811</v>
      </c>
      <c r="D6" s="170">
        <v>8797</v>
      </c>
      <c r="E6" s="171">
        <f>D6/D$5*100</f>
        <v>17.72623773349185</v>
      </c>
      <c r="F6" s="168">
        <v>1326</v>
      </c>
      <c r="G6" s="171">
        <f>F6/F$5*100</f>
        <v>13.530612244897961</v>
      </c>
      <c r="H6" s="168">
        <f>B6+D6+F6</f>
        <v>42167</v>
      </c>
      <c r="I6" s="172">
        <f>H6/H$5*100</f>
        <v>18.688063961424596</v>
      </c>
    </row>
    <row r="7" spans="1:9" ht="14.45" customHeight="1" x14ac:dyDescent="0.25">
      <c r="A7" s="173" t="s">
        <v>65</v>
      </c>
      <c r="B7" s="174">
        <v>18220</v>
      </c>
      <c r="C7" s="175">
        <f>B7/B$5*100</f>
        <v>10.962101931905011</v>
      </c>
      <c r="D7" s="176">
        <v>2445</v>
      </c>
      <c r="E7" s="177">
        <f>D7/D$5*100</f>
        <v>4.9267535817196286</v>
      </c>
      <c r="F7" s="174">
        <v>1232</v>
      </c>
      <c r="G7" s="177">
        <f>F7/F$5*100</f>
        <v>12.571428571428573</v>
      </c>
      <c r="H7" s="174">
        <f t="shared" ref="H7:H10" si="0">B7+D7+F7</f>
        <v>21897</v>
      </c>
      <c r="I7" s="178">
        <f>H7/H$5*100</f>
        <v>9.7045684199329898</v>
      </c>
    </row>
    <row r="8" spans="1:9" ht="14.45" customHeight="1" x14ac:dyDescent="0.25">
      <c r="A8" s="173" t="s">
        <v>66</v>
      </c>
      <c r="B8" s="174">
        <v>21012</v>
      </c>
      <c r="C8" s="175">
        <f>B8/B$5*100</f>
        <v>12.641914697760049</v>
      </c>
      <c r="D8" s="176">
        <v>10110</v>
      </c>
      <c r="E8" s="177">
        <f>D8/D$5*100</f>
        <v>20.371974933000182</v>
      </c>
      <c r="F8" s="174">
        <v>1992</v>
      </c>
      <c r="G8" s="177">
        <f>F8/F$5*100</f>
        <v>20.326530612244898</v>
      </c>
      <c r="H8" s="174">
        <f t="shared" si="0"/>
        <v>33114</v>
      </c>
      <c r="I8" s="178">
        <f>H8/H$5*100</f>
        <v>14.67584959846833</v>
      </c>
    </row>
    <row r="9" spans="1:9" ht="14.45" customHeight="1" x14ac:dyDescent="0.25">
      <c r="A9" s="173" t="s">
        <v>67</v>
      </c>
      <c r="B9" s="174">
        <v>94524</v>
      </c>
      <c r="C9" s="175">
        <f>B9/B$5*100</f>
        <v>56.870566575817193</v>
      </c>
      <c r="D9" s="176">
        <v>28166</v>
      </c>
      <c r="E9" s="177">
        <f>D9/D$5*100</f>
        <v>56.755395248554223</v>
      </c>
      <c r="F9" s="174">
        <v>5230</v>
      </c>
      <c r="G9" s="177">
        <f>F9/F$5*100</f>
        <v>53.367346938775505</v>
      </c>
      <c r="H9" s="174">
        <f t="shared" si="0"/>
        <v>127920</v>
      </c>
      <c r="I9" s="178">
        <f>H9/H$5*100</f>
        <v>56.693080891347122</v>
      </c>
    </row>
    <row r="10" spans="1:9" ht="14.45" customHeight="1" thickBot="1" x14ac:dyDescent="0.3">
      <c r="A10" s="179" t="s">
        <v>68</v>
      </c>
      <c r="B10" s="180">
        <v>409</v>
      </c>
      <c r="C10" s="181">
        <f>B10/B$5*100</f>
        <v>0.24607572393793359</v>
      </c>
      <c r="D10" s="182">
        <v>109</v>
      </c>
      <c r="E10" s="183">
        <f>D10/D$5*100</f>
        <v>0.21963850323412659</v>
      </c>
      <c r="F10" s="180">
        <v>20</v>
      </c>
      <c r="G10" s="183">
        <f>F10/F$5*100</f>
        <v>0.20408163265306123</v>
      </c>
      <c r="H10" s="180">
        <f t="shared" si="0"/>
        <v>538</v>
      </c>
      <c r="I10" s="184">
        <f>H10/H$5*100</f>
        <v>0.23843712882696022</v>
      </c>
    </row>
    <row r="11" spans="1:9" ht="14.45" customHeight="1" x14ac:dyDescent="0.25">
      <c r="A11" s="185" t="s">
        <v>69</v>
      </c>
    </row>
    <row r="12" spans="1:9" ht="14.45" customHeight="1" x14ac:dyDescent="0.25">
      <c r="A12" s="185" t="s">
        <v>70</v>
      </c>
    </row>
    <row r="13" spans="1:9" ht="14.45" customHeight="1" x14ac:dyDescent="0.25">
      <c r="A13" s="185" t="s">
        <v>71</v>
      </c>
    </row>
    <row r="14" spans="1:9" ht="14.45" customHeight="1" x14ac:dyDescent="0.25">
      <c r="A14" s="185" t="s">
        <v>72</v>
      </c>
    </row>
    <row r="15" spans="1:9" ht="14.45" customHeight="1" x14ac:dyDescent="0.25">
      <c r="A15" s="185" t="s">
        <v>73</v>
      </c>
    </row>
    <row r="16" spans="1:9" ht="14.45" customHeight="1" x14ac:dyDescent="0.25">
      <c r="A16" s="185" t="s">
        <v>74</v>
      </c>
    </row>
  </sheetData>
  <pageMargins left="0.7" right="0.7" top="0.75" bottom="0.75" header="0.3" footer="0.3"/>
  <pageSetup paperSize="9" orientation="portrait" r:id="rId1"/>
  <ignoredErrors>
    <ignoredError sqref="H6:H10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74449-9D8D-49FF-B079-27AA418F8EF0}">
  <sheetPr>
    <tabColor rgb="FFD3DAED"/>
  </sheetPr>
  <dimension ref="A1:I27"/>
  <sheetViews>
    <sheetView zoomScaleNormal="100" workbookViewId="0"/>
  </sheetViews>
  <sheetFormatPr defaultColWidth="9.140625" defaultRowHeight="14.45" customHeight="1" x14ac:dyDescent="0.25"/>
  <cols>
    <col min="1" max="1" width="16.5703125" style="135" customWidth="1"/>
    <col min="2" max="2" width="9.7109375" style="135" customWidth="1"/>
    <col min="3" max="3" width="9.7109375" style="136" customWidth="1"/>
    <col min="4" max="4" width="9.7109375" style="186" customWidth="1"/>
    <col min="5" max="5" width="9.7109375" style="136" customWidth="1"/>
    <col min="6" max="8" width="9.7109375" style="135" customWidth="1"/>
    <col min="9" max="9" width="10.140625" style="135" customWidth="1"/>
    <col min="10" max="16384" width="9.140625" style="135"/>
  </cols>
  <sheetData>
    <row r="1" spans="1:9" ht="14.45" customHeight="1" thickBot="1" x14ac:dyDescent="0.3">
      <c r="A1" s="137" t="s">
        <v>75</v>
      </c>
      <c r="B1" s="138"/>
      <c r="C1" s="139"/>
      <c r="D1" s="138"/>
      <c r="E1" s="138"/>
      <c r="F1" s="138"/>
      <c r="G1" s="138"/>
      <c r="H1" s="138"/>
      <c r="I1" s="138"/>
    </row>
    <row r="2" spans="1:9" ht="14.45" customHeight="1" thickBot="1" x14ac:dyDescent="0.3">
      <c r="A2" s="141"/>
      <c r="B2" s="187" t="s">
        <v>58</v>
      </c>
      <c r="C2" s="188"/>
      <c r="D2" s="189"/>
      <c r="E2" s="190"/>
      <c r="F2" s="146" t="s">
        <v>59</v>
      </c>
      <c r="G2" s="147"/>
      <c r="H2" s="148" t="s">
        <v>60</v>
      </c>
      <c r="I2" s="149"/>
    </row>
    <row r="3" spans="1:9" ht="14.45" customHeight="1" thickBot="1" x14ac:dyDescent="0.3">
      <c r="A3" s="150"/>
      <c r="B3" s="142" t="s">
        <v>61</v>
      </c>
      <c r="C3" s="151"/>
      <c r="D3" s="142" t="s">
        <v>62</v>
      </c>
      <c r="E3" s="145"/>
      <c r="F3" s="152"/>
      <c r="G3" s="153"/>
      <c r="H3" s="154"/>
      <c r="I3" s="154"/>
    </row>
    <row r="4" spans="1:9" ht="14.45" customHeight="1" thickBot="1" x14ac:dyDescent="0.3">
      <c r="A4" s="191"/>
      <c r="B4" s="159" t="s">
        <v>8</v>
      </c>
      <c r="C4" s="192" t="s">
        <v>38</v>
      </c>
      <c r="D4" s="193" t="s">
        <v>8</v>
      </c>
      <c r="E4" s="194" t="s">
        <v>38</v>
      </c>
      <c r="F4" s="159" t="s">
        <v>8</v>
      </c>
      <c r="G4" s="194" t="s">
        <v>38</v>
      </c>
      <c r="H4" s="159" t="s">
        <v>8</v>
      </c>
      <c r="I4" s="160" t="s">
        <v>38</v>
      </c>
    </row>
    <row r="5" spans="1:9" ht="14.45" customHeight="1" thickBot="1" x14ac:dyDescent="0.3">
      <c r="A5" s="88" t="s">
        <v>76</v>
      </c>
      <c r="B5" s="195">
        <f>SUM(B6:B7)</f>
        <v>166209</v>
      </c>
      <c r="C5" s="196"/>
      <c r="D5" s="197">
        <f>SUM(D6:D7)</f>
        <v>49627</v>
      </c>
      <c r="E5" s="198"/>
      <c r="F5" s="195">
        <f>SUM(F6:F7)</f>
        <v>9800</v>
      </c>
      <c r="G5" s="198"/>
      <c r="H5" s="195">
        <f>B5+D5+F5</f>
        <v>225636</v>
      </c>
      <c r="I5" s="199"/>
    </row>
    <row r="6" spans="1:9" ht="14.45" customHeight="1" x14ac:dyDescent="0.25">
      <c r="A6" s="200" t="s">
        <v>77</v>
      </c>
      <c r="B6" s="168">
        <v>52771</v>
      </c>
      <c r="C6" s="169">
        <f>B6/B$5*100</f>
        <v>31.749784909361107</v>
      </c>
      <c r="D6" s="170">
        <v>16625</v>
      </c>
      <c r="E6" s="171">
        <f>D6/D$5*100</f>
        <v>33.499909323553709</v>
      </c>
      <c r="F6" s="168">
        <v>3094</v>
      </c>
      <c r="G6" s="171">
        <f>F6/F$5*100</f>
        <v>31.571428571428573</v>
      </c>
      <c r="H6" s="168">
        <f>B6+D6+F6</f>
        <v>72490</v>
      </c>
      <c r="I6" s="172">
        <f>H6/H$5*100</f>
        <v>32.126965555141915</v>
      </c>
    </row>
    <row r="7" spans="1:9" ht="14.45" customHeight="1" thickBot="1" x14ac:dyDescent="0.3">
      <c r="A7" s="201" t="s">
        <v>78</v>
      </c>
      <c r="B7" s="180">
        <v>113438</v>
      </c>
      <c r="C7" s="181">
        <f>B7/B$5*100</f>
        <v>68.250215090638903</v>
      </c>
      <c r="D7" s="182">
        <v>33002</v>
      </c>
      <c r="E7" s="183">
        <f>D7/D$5*100</f>
        <v>66.500090676446291</v>
      </c>
      <c r="F7" s="180">
        <v>6706</v>
      </c>
      <c r="G7" s="183">
        <f>F7/F$5*100</f>
        <v>68.428571428571431</v>
      </c>
      <c r="H7" s="180">
        <f>B7+D7+F7</f>
        <v>153146</v>
      </c>
      <c r="I7" s="202">
        <f>H7/H$5*100</f>
        <v>67.873034444858092</v>
      </c>
    </row>
    <row r="8" spans="1:9" ht="14.45" customHeight="1" thickBot="1" x14ac:dyDescent="0.3">
      <c r="A8" s="203" t="s">
        <v>79</v>
      </c>
      <c r="B8" s="204"/>
      <c r="C8" s="205"/>
      <c r="D8" s="204"/>
      <c r="E8" s="205"/>
      <c r="F8" s="204"/>
      <c r="G8" s="205"/>
      <c r="H8" s="204"/>
      <c r="I8" s="206"/>
    </row>
    <row r="9" spans="1:9" ht="14.45" customHeight="1" thickBot="1" x14ac:dyDescent="0.3">
      <c r="A9" s="161" t="s">
        <v>77</v>
      </c>
      <c r="B9" s="162">
        <f>SUM(B12:B17)</f>
        <v>52771</v>
      </c>
      <c r="C9" s="207"/>
      <c r="D9" s="164">
        <f>SUM(D12:D17)</f>
        <v>16625</v>
      </c>
      <c r="E9" s="208"/>
      <c r="F9" s="162">
        <f>SUM(F12:F17)</f>
        <v>3094</v>
      </c>
      <c r="G9" s="208"/>
      <c r="H9" s="162">
        <f>B9+D9+F9</f>
        <v>72490</v>
      </c>
      <c r="I9" s="209"/>
    </row>
    <row r="10" spans="1:9" ht="14.45" customHeight="1" x14ac:dyDescent="0.25">
      <c r="A10" s="200" t="s">
        <v>80</v>
      </c>
      <c r="B10" s="168">
        <v>69</v>
      </c>
      <c r="C10" s="210"/>
      <c r="D10" s="170">
        <v>67</v>
      </c>
      <c r="E10" s="211"/>
      <c r="F10" s="168">
        <v>69</v>
      </c>
      <c r="G10" s="211"/>
      <c r="H10" s="168">
        <v>69</v>
      </c>
      <c r="I10" s="212"/>
    </row>
    <row r="11" spans="1:9" ht="14.45" customHeight="1" x14ac:dyDescent="0.25">
      <c r="A11" s="213" t="s">
        <v>81</v>
      </c>
      <c r="B11" s="174">
        <v>8.8950599504968242</v>
      </c>
      <c r="C11" s="214"/>
      <c r="D11" s="176">
        <v>9.3198966411642328</v>
      </c>
      <c r="E11" s="215"/>
      <c r="F11" s="174">
        <v>10.273068890950251</v>
      </c>
      <c r="G11" s="215"/>
      <c r="H11" s="174">
        <v>9.0832390057380774</v>
      </c>
      <c r="I11" s="216"/>
    </row>
    <row r="12" spans="1:9" ht="14.45" customHeight="1" x14ac:dyDescent="0.25">
      <c r="A12" s="217" t="s">
        <v>82</v>
      </c>
      <c r="B12" s="174">
        <v>511</v>
      </c>
      <c r="C12" s="218">
        <f t="shared" ref="C12:C17" si="0">B12/B$9*100</f>
        <v>0.96833488090049458</v>
      </c>
      <c r="D12" s="176">
        <v>230</v>
      </c>
      <c r="E12" s="177">
        <f t="shared" ref="E12:E17" si="1">D12/D$9*100</f>
        <v>1.3834586466165413</v>
      </c>
      <c r="F12" s="174">
        <v>45</v>
      </c>
      <c r="G12" s="177">
        <f t="shared" ref="G12:G17" si="2">F12/F$9*100</f>
        <v>1.4544279250161603</v>
      </c>
      <c r="H12" s="174">
        <f t="shared" ref="H12:H17" si="3">B12+D12+F12</f>
        <v>786</v>
      </c>
      <c r="I12" s="178">
        <f t="shared" ref="I12:I17" si="4">H12/H$9*100</f>
        <v>1.0842874879293696</v>
      </c>
    </row>
    <row r="13" spans="1:9" ht="14.45" customHeight="1" x14ac:dyDescent="0.25">
      <c r="A13" s="217" t="s">
        <v>83</v>
      </c>
      <c r="B13" s="174">
        <v>2660</v>
      </c>
      <c r="C13" s="218">
        <f t="shared" si="0"/>
        <v>5.0406473252354509</v>
      </c>
      <c r="D13" s="176">
        <v>1240</v>
      </c>
      <c r="E13" s="177">
        <f t="shared" si="1"/>
        <v>7.458646616541353</v>
      </c>
      <c r="F13" s="174">
        <v>257</v>
      </c>
      <c r="G13" s="177">
        <f t="shared" si="2"/>
        <v>8.30639948287007</v>
      </c>
      <c r="H13" s="174">
        <f t="shared" si="3"/>
        <v>4157</v>
      </c>
      <c r="I13" s="178">
        <f t="shared" si="4"/>
        <v>5.7345840805628363</v>
      </c>
    </row>
    <row r="14" spans="1:9" ht="14.45" customHeight="1" x14ac:dyDescent="0.25">
      <c r="A14" s="217" t="s">
        <v>84</v>
      </c>
      <c r="B14" s="174">
        <v>10254</v>
      </c>
      <c r="C14" s="218">
        <f t="shared" si="0"/>
        <v>19.431126944723427</v>
      </c>
      <c r="D14" s="176">
        <v>3881</v>
      </c>
      <c r="E14" s="177">
        <f t="shared" si="1"/>
        <v>23.344360902255641</v>
      </c>
      <c r="F14" s="174">
        <v>615</v>
      </c>
      <c r="G14" s="177">
        <f t="shared" si="2"/>
        <v>19.877181641887525</v>
      </c>
      <c r="H14" s="174">
        <f t="shared" si="3"/>
        <v>14750</v>
      </c>
      <c r="I14" s="178">
        <f t="shared" si="4"/>
        <v>20.347634156435372</v>
      </c>
    </row>
    <row r="15" spans="1:9" ht="14.45" customHeight="1" x14ac:dyDescent="0.25">
      <c r="A15" s="217" t="s">
        <v>85</v>
      </c>
      <c r="B15" s="174">
        <v>22604</v>
      </c>
      <c r="C15" s="218">
        <f t="shared" si="0"/>
        <v>42.834132383316593</v>
      </c>
      <c r="D15" s="176">
        <v>7005</v>
      </c>
      <c r="E15" s="177">
        <f t="shared" si="1"/>
        <v>42.13533834586466</v>
      </c>
      <c r="F15" s="174">
        <v>1140</v>
      </c>
      <c r="G15" s="177">
        <f t="shared" si="2"/>
        <v>36.845507433742732</v>
      </c>
      <c r="H15" s="174">
        <f t="shared" si="3"/>
        <v>30749</v>
      </c>
      <c r="I15" s="178">
        <f t="shared" si="4"/>
        <v>42.41826458821906</v>
      </c>
    </row>
    <row r="16" spans="1:9" ht="14.45" customHeight="1" x14ac:dyDescent="0.25">
      <c r="A16" s="217" t="s">
        <v>86</v>
      </c>
      <c r="B16" s="174">
        <v>15846</v>
      </c>
      <c r="C16" s="218">
        <f t="shared" si="0"/>
        <v>30.027856208902616</v>
      </c>
      <c r="D16" s="176">
        <v>4020</v>
      </c>
      <c r="E16" s="177">
        <f t="shared" si="1"/>
        <v>24.180451127819548</v>
      </c>
      <c r="F16" s="174">
        <v>942</v>
      </c>
      <c r="G16" s="177">
        <f t="shared" si="2"/>
        <v>30.446024563671621</v>
      </c>
      <c r="H16" s="174">
        <f t="shared" si="3"/>
        <v>20808</v>
      </c>
      <c r="I16" s="178">
        <f t="shared" si="4"/>
        <v>28.704648917092012</v>
      </c>
    </row>
    <row r="17" spans="1:9" ht="14.45" customHeight="1" thickBot="1" x14ac:dyDescent="0.3">
      <c r="A17" s="219" t="s">
        <v>87</v>
      </c>
      <c r="B17" s="220">
        <v>896</v>
      </c>
      <c r="C17" s="221">
        <f t="shared" si="0"/>
        <v>1.6979022569214151</v>
      </c>
      <c r="D17" s="222">
        <v>249</v>
      </c>
      <c r="E17" s="223">
        <f t="shared" si="1"/>
        <v>1.4977443609022556</v>
      </c>
      <c r="F17" s="220">
        <v>95</v>
      </c>
      <c r="G17" s="223">
        <f t="shared" si="2"/>
        <v>3.0704589528118937</v>
      </c>
      <c r="H17" s="220">
        <f t="shared" si="3"/>
        <v>1240</v>
      </c>
      <c r="I17" s="202">
        <f t="shared" si="4"/>
        <v>1.7105807697613464</v>
      </c>
    </row>
    <row r="18" spans="1:9" ht="14.45" customHeight="1" thickBot="1" x14ac:dyDescent="0.3">
      <c r="A18" s="161" t="s">
        <v>78</v>
      </c>
      <c r="B18" s="162">
        <f>SUM(B21:B26)</f>
        <v>113438</v>
      </c>
      <c r="C18" s="207"/>
      <c r="D18" s="164">
        <f>SUM(D21:D26)</f>
        <v>33002</v>
      </c>
      <c r="E18" s="208"/>
      <c r="F18" s="162">
        <f>SUM(F21:F26)</f>
        <v>6706</v>
      </c>
      <c r="G18" s="208"/>
      <c r="H18" s="162">
        <f>B18+D18+F18</f>
        <v>153146</v>
      </c>
      <c r="I18" s="209"/>
    </row>
    <row r="19" spans="1:9" ht="14.45" customHeight="1" x14ac:dyDescent="0.25">
      <c r="A19" s="200" t="s">
        <v>80</v>
      </c>
      <c r="B19" s="168">
        <v>71</v>
      </c>
      <c r="C19" s="224"/>
      <c r="D19" s="170">
        <v>69</v>
      </c>
      <c r="E19" s="225"/>
      <c r="F19" s="168">
        <v>71</v>
      </c>
      <c r="G19" s="225"/>
      <c r="H19" s="168">
        <v>70</v>
      </c>
      <c r="I19" s="212"/>
    </row>
    <row r="20" spans="1:9" ht="14.45" customHeight="1" x14ac:dyDescent="0.25">
      <c r="A20" s="213" t="s">
        <v>81</v>
      </c>
      <c r="B20" s="174">
        <v>7.9917160425090419</v>
      </c>
      <c r="C20" s="226"/>
      <c r="D20" s="176">
        <v>8.6995788512046204</v>
      </c>
      <c r="E20" s="227"/>
      <c r="F20" s="174">
        <v>8.8471917685600037</v>
      </c>
      <c r="G20" s="227"/>
      <c r="H20" s="174">
        <v>8.2112773423375813</v>
      </c>
      <c r="I20" s="216"/>
    </row>
    <row r="21" spans="1:9" ht="14.45" customHeight="1" x14ac:dyDescent="0.25">
      <c r="A21" s="217" t="s">
        <v>82</v>
      </c>
      <c r="B21" s="174">
        <v>408</v>
      </c>
      <c r="C21" s="218">
        <f t="shared" ref="C21:C26" si="5">B21/B$18*100</f>
        <v>0.35966783617482678</v>
      </c>
      <c r="D21" s="176">
        <v>212</v>
      </c>
      <c r="E21" s="177">
        <f t="shared" ref="E21:E26" si="6">D21/D$18*100</f>
        <v>0.64238530998121324</v>
      </c>
      <c r="F21" s="174">
        <v>35</v>
      </c>
      <c r="G21" s="177">
        <f t="shared" ref="G21:G26" si="7">F21/F$18*100</f>
        <v>0.52192066805845516</v>
      </c>
      <c r="H21" s="174">
        <f t="shared" ref="H21:H26" si="8">B21+D21+F21</f>
        <v>655</v>
      </c>
      <c r="I21" s="178">
        <f t="shared" ref="I21:I26" si="9">H21/H$18*100</f>
        <v>0.42769644652814959</v>
      </c>
    </row>
    <row r="22" spans="1:9" ht="14.45" customHeight="1" x14ac:dyDescent="0.25">
      <c r="A22" s="217" t="s">
        <v>83</v>
      </c>
      <c r="B22" s="174">
        <v>3275</v>
      </c>
      <c r="C22" s="218">
        <f t="shared" si="5"/>
        <v>2.8870396163543082</v>
      </c>
      <c r="D22" s="176">
        <v>1729</v>
      </c>
      <c r="E22" s="177">
        <f t="shared" si="6"/>
        <v>5.2390764196109334</v>
      </c>
      <c r="F22" s="174">
        <v>278</v>
      </c>
      <c r="G22" s="177">
        <f t="shared" si="7"/>
        <v>4.1455413062928725</v>
      </c>
      <c r="H22" s="174">
        <f t="shared" si="8"/>
        <v>5282</v>
      </c>
      <c r="I22" s="178">
        <f t="shared" si="9"/>
        <v>3.4489963825369259</v>
      </c>
    </row>
    <row r="23" spans="1:9" ht="14.45" customHeight="1" x14ac:dyDescent="0.25">
      <c r="A23" s="217" t="s">
        <v>84</v>
      </c>
      <c r="B23" s="174">
        <v>18040</v>
      </c>
      <c r="C23" s="218">
        <f t="shared" si="5"/>
        <v>15.90296020733793</v>
      </c>
      <c r="D23" s="176">
        <v>6454</v>
      </c>
      <c r="E23" s="177">
        <f t="shared" si="6"/>
        <v>19.556390521786561</v>
      </c>
      <c r="F23" s="174">
        <v>1101</v>
      </c>
      <c r="G23" s="177">
        <f t="shared" si="7"/>
        <v>16.418133015210259</v>
      </c>
      <c r="H23" s="174">
        <f t="shared" si="8"/>
        <v>25595</v>
      </c>
      <c r="I23" s="178">
        <f t="shared" si="9"/>
        <v>16.712809998302276</v>
      </c>
    </row>
    <row r="24" spans="1:9" ht="14.45" customHeight="1" x14ac:dyDescent="0.25">
      <c r="A24" s="217" t="s">
        <v>85</v>
      </c>
      <c r="B24" s="174">
        <v>50433</v>
      </c>
      <c r="C24" s="218">
        <f t="shared" si="5"/>
        <v>44.458647014228035</v>
      </c>
      <c r="D24" s="176">
        <v>14188</v>
      </c>
      <c r="E24" s="177">
        <f t="shared" si="6"/>
        <v>42.991333858554029</v>
      </c>
      <c r="F24" s="174">
        <v>2729</v>
      </c>
      <c r="G24" s="177">
        <f t="shared" si="7"/>
        <v>40.694900089472114</v>
      </c>
      <c r="H24" s="174">
        <f t="shared" si="8"/>
        <v>67350</v>
      </c>
      <c r="I24" s="178">
        <f t="shared" si="9"/>
        <v>43.977642249879203</v>
      </c>
    </row>
    <row r="25" spans="1:9" ht="14.45" customHeight="1" x14ac:dyDescent="0.25">
      <c r="A25" s="217" t="s">
        <v>86</v>
      </c>
      <c r="B25" s="174">
        <v>38932</v>
      </c>
      <c r="C25" s="218">
        <f t="shared" si="5"/>
        <v>34.320069112643033</v>
      </c>
      <c r="D25" s="176">
        <v>9882</v>
      </c>
      <c r="E25" s="177">
        <f t="shared" si="6"/>
        <v>29.943639779407309</v>
      </c>
      <c r="F25" s="174">
        <v>2321</v>
      </c>
      <c r="G25" s="177">
        <f t="shared" si="7"/>
        <v>34.610796301819271</v>
      </c>
      <c r="H25" s="174">
        <f t="shared" si="8"/>
        <v>51135</v>
      </c>
      <c r="I25" s="178">
        <f t="shared" si="9"/>
        <v>33.389706554529667</v>
      </c>
    </row>
    <row r="26" spans="1:9" ht="14.45" customHeight="1" thickBot="1" x14ac:dyDescent="0.3">
      <c r="A26" s="228" t="s">
        <v>87</v>
      </c>
      <c r="B26" s="180">
        <v>2350</v>
      </c>
      <c r="C26" s="229">
        <f t="shared" si="5"/>
        <v>2.0716162132618701</v>
      </c>
      <c r="D26" s="182">
        <v>537</v>
      </c>
      <c r="E26" s="183">
        <f t="shared" si="6"/>
        <v>1.62717411065996</v>
      </c>
      <c r="F26" s="180">
        <v>242</v>
      </c>
      <c r="G26" s="183">
        <f t="shared" si="7"/>
        <v>3.6087086191470323</v>
      </c>
      <c r="H26" s="180">
        <f t="shared" si="8"/>
        <v>3129</v>
      </c>
      <c r="I26" s="184">
        <f t="shared" si="9"/>
        <v>2.0431483682237865</v>
      </c>
    </row>
    <row r="27" spans="1:9" ht="14.45" customHeight="1" x14ac:dyDescent="0.25">
      <c r="A27" s="135" t="s">
        <v>69</v>
      </c>
      <c r="F27" s="186"/>
      <c r="G27" s="136"/>
    </row>
  </sheetData>
  <pageMargins left="0.7" right="0.7" top="0.75" bottom="0.75" header="0.3" footer="0.3"/>
  <pageSetup paperSize="9" orientation="portrait" r:id="rId1"/>
  <ignoredErrors>
    <ignoredError sqref="B9:H11 B12:G26" formulaRange="1"/>
    <ignoredError sqref="H12:H26" formula="1" formulaRange="1"/>
    <ignoredError sqref="H6:H7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17937-2611-45CB-B870-BB199E561640}">
  <sheetPr>
    <tabColor rgb="FFD3DAED"/>
  </sheetPr>
  <dimension ref="A1:I21"/>
  <sheetViews>
    <sheetView zoomScaleNormal="100" workbookViewId="0"/>
  </sheetViews>
  <sheetFormatPr defaultColWidth="9.140625" defaultRowHeight="14.45" customHeight="1" x14ac:dyDescent="0.25"/>
  <cols>
    <col min="1" max="1" width="30.28515625" style="135" customWidth="1"/>
    <col min="2" max="2" width="9.7109375" style="135" customWidth="1"/>
    <col min="3" max="3" width="9.7109375" style="136" customWidth="1"/>
    <col min="4" max="4" width="9.7109375" style="186" customWidth="1"/>
    <col min="5" max="5" width="11.28515625" style="136" customWidth="1"/>
    <col min="6" max="9" width="9.7109375" style="135" customWidth="1"/>
    <col min="10" max="16384" width="9.140625" style="135"/>
  </cols>
  <sheetData>
    <row r="1" spans="1:9" ht="14.45" customHeight="1" thickBot="1" x14ac:dyDescent="0.3">
      <c r="A1" s="137" t="s">
        <v>88</v>
      </c>
      <c r="B1" s="230"/>
      <c r="C1" s="230"/>
      <c r="D1" s="230"/>
      <c r="E1" s="230"/>
      <c r="F1" s="230"/>
      <c r="G1" s="230"/>
      <c r="H1" s="231"/>
      <c r="I1" s="231"/>
    </row>
    <row r="2" spans="1:9" ht="14.45" customHeight="1" thickBot="1" x14ac:dyDescent="0.3">
      <c r="A2" s="232"/>
      <c r="B2" s="187" t="s">
        <v>58</v>
      </c>
      <c r="C2" s="188"/>
      <c r="D2" s="189"/>
      <c r="E2" s="190"/>
      <c r="F2" s="146" t="s">
        <v>59</v>
      </c>
      <c r="G2" s="147"/>
      <c r="H2" s="148" t="s">
        <v>60</v>
      </c>
      <c r="I2" s="149"/>
    </row>
    <row r="3" spans="1:9" ht="14.45" customHeight="1" thickBot="1" x14ac:dyDescent="0.3">
      <c r="A3" s="191"/>
      <c r="B3" s="142" t="s">
        <v>61</v>
      </c>
      <c r="C3" s="151"/>
      <c r="D3" s="142" t="s">
        <v>62</v>
      </c>
      <c r="E3" s="145"/>
      <c r="F3" s="233"/>
      <c r="G3" s="234"/>
      <c r="H3" s="235"/>
      <c r="I3" s="235"/>
    </row>
    <row r="4" spans="1:9" s="241" customFormat="1" ht="14.45" customHeight="1" thickBot="1" x14ac:dyDescent="0.3">
      <c r="A4" s="191"/>
      <c r="B4" s="236" t="s">
        <v>8</v>
      </c>
      <c r="C4" s="237" t="s">
        <v>38</v>
      </c>
      <c r="D4" s="238" t="s">
        <v>8</v>
      </c>
      <c r="E4" s="239" t="s">
        <v>38</v>
      </c>
      <c r="F4" s="236" t="s">
        <v>8</v>
      </c>
      <c r="G4" s="239" t="s">
        <v>38</v>
      </c>
      <c r="H4" s="236" t="s">
        <v>8</v>
      </c>
      <c r="I4" s="240" t="s">
        <v>38</v>
      </c>
    </row>
    <row r="5" spans="1:9" ht="14.45" customHeight="1" thickBot="1" x14ac:dyDescent="0.3">
      <c r="A5" s="161" t="s">
        <v>89</v>
      </c>
      <c r="B5" s="242">
        <f>SUM(B6:B8)</f>
        <v>166209</v>
      </c>
      <c r="C5" s="243"/>
      <c r="D5" s="244">
        <f>SUM(D6:D8)</f>
        <v>49627</v>
      </c>
      <c r="E5" s="245"/>
      <c r="F5" s="242">
        <f>SUM(F6:F8)</f>
        <v>9800</v>
      </c>
      <c r="G5" s="245"/>
      <c r="H5" s="242">
        <f>B5+D5+F5</f>
        <v>225636</v>
      </c>
      <c r="I5" s="246"/>
    </row>
    <row r="6" spans="1:9" ht="14.45" customHeight="1" x14ac:dyDescent="0.25">
      <c r="A6" s="200" t="s">
        <v>90</v>
      </c>
      <c r="B6" s="247">
        <v>88152</v>
      </c>
      <c r="C6" s="248">
        <f>B6/B$5*100</f>
        <v>53.036839160334281</v>
      </c>
      <c r="D6" s="249">
        <v>25799</v>
      </c>
      <c r="E6" s="250">
        <f>D6/D$5*100</f>
        <v>51.985814173736067</v>
      </c>
      <c r="F6" s="247">
        <v>5245</v>
      </c>
      <c r="G6" s="250">
        <f>F6/F$5*100</f>
        <v>53.520408163265309</v>
      </c>
      <c r="H6" s="247">
        <f t="shared" ref="H6:H20" si="0">B6+D6+F6</f>
        <v>119196</v>
      </c>
      <c r="I6" s="251">
        <f>H6/H$5*100</f>
        <v>52.826676594160503</v>
      </c>
    </row>
    <row r="7" spans="1:9" ht="14.45" customHeight="1" x14ac:dyDescent="0.25">
      <c r="A7" s="213" t="s">
        <v>91</v>
      </c>
      <c r="B7" s="252">
        <v>76024</v>
      </c>
      <c r="C7" s="253">
        <f>B7/B$5*100</f>
        <v>45.740002045617267</v>
      </c>
      <c r="D7" s="254">
        <v>22434</v>
      </c>
      <c r="E7" s="255">
        <f>D7/D$5*100</f>
        <v>45.20523102343482</v>
      </c>
      <c r="F7" s="252">
        <v>4517</v>
      </c>
      <c r="G7" s="255">
        <f>F7/F$5*100</f>
        <v>46.091836734693878</v>
      </c>
      <c r="H7" s="252">
        <f t="shared" si="0"/>
        <v>102975</v>
      </c>
      <c r="I7" s="256">
        <f>H7/H$5*100</f>
        <v>45.637664202520874</v>
      </c>
    </row>
    <row r="8" spans="1:9" s="71" customFormat="1" ht="14.45" customHeight="1" thickBot="1" x14ac:dyDescent="0.3">
      <c r="A8" s="257" t="s">
        <v>92</v>
      </c>
      <c r="B8" s="258">
        <v>2033</v>
      </c>
      <c r="C8" s="259">
        <f>B8/B$5*100</f>
        <v>1.2231587940484572</v>
      </c>
      <c r="D8" s="260">
        <v>1394</v>
      </c>
      <c r="E8" s="261">
        <f>D8/D$5*100</f>
        <v>2.8089548028291054</v>
      </c>
      <c r="F8" s="258">
        <v>38</v>
      </c>
      <c r="G8" s="261">
        <f>F8/F$5*100</f>
        <v>0.38775510204081631</v>
      </c>
      <c r="H8" s="258">
        <f t="shared" si="0"/>
        <v>3465</v>
      </c>
      <c r="I8" s="262">
        <f>H8/H$5*100</f>
        <v>1.5356592033186194</v>
      </c>
    </row>
    <row r="9" spans="1:9" ht="14.45" customHeight="1" thickBot="1" x14ac:dyDescent="0.3">
      <c r="A9" s="161" t="s">
        <v>93</v>
      </c>
      <c r="B9" s="242">
        <f>SUM(B10:B20)</f>
        <v>166209</v>
      </c>
      <c r="C9" s="243"/>
      <c r="D9" s="244">
        <f>SUM(D10:D20)</f>
        <v>49627</v>
      </c>
      <c r="E9" s="245"/>
      <c r="F9" s="242">
        <f>SUM(F10:F20)</f>
        <v>9800</v>
      </c>
      <c r="G9" s="245"/>
      <c r="H9" s="242">
        <f>B9+D9+F9</f>
        <v>225636</v>
      </c>
      <c r="I9" s="246"/>
    </row>
    <row r="10" spans="1:9" ht="14.45" customHeight="1" x14ac:dyDescent="0.25">
      <c r="A10" s="200" t="s">
        <v>94</v>
      </c>
      <c r="B10" s="247">
        <v>142825</v>
      </c>
      <c r="C10" s="248">
        <f>B10/B$9*100</f>
        <v>85.930966433827294</v>
      </c>
      <c r="D10" s="249">
        <v>38435</v>
      </c>
      <c r="E10" s="250">
        <f t="shared" ref="E10:E20" si="1">D10/D$9*100</f>
        <v>77.44776029177666</v>
      </c>
      <c r="F10" s="247">
        <v>8384</v>
      </c>
      <c r="G10" s="250">
        <f t="shared" ref="G10:G20" si="2">F10/F$9*100</f>
        <v>85.551020408163268</v>
      </c>
      <c r="H10" s="247">
        <f t="shared" si="0"/>
        <v>189644</v>
      </c>
      <c r="I10" s="251">
        <f t="shared" ref="I10:I20" si="3">H10/H$9*100</f>
        <v>84.04864471981422</v>
      </c>
    </row>
    <row r="11" spans="1:9" ht="14.45" customHeight="1" x14ac:dyDescent="0.25">
      <c r="A11" s="213" t="s">
        <v>95</v>
      </c>
      <c r="B11" s="252">
        <v>3805</v>
      </c>
      <c r="C11" s="253">
        <f t="shared" ref="C11:C20" si="4">B11/B$9*100</f>
        <v>2.2892863804005801</v>
      </c>
      <c r="D11" s="254">
        <v>2104</v>
      </c>
      <c r="E11" s="255">
        <f t="shared" si="1"/>
        <v>4.2396276220605715</v>
      </c>
      <c r="F11" s="252">
        <v>222</v>
      </c>
      <c r="G11" s="255">
        <f t="shared" si="2"/>
        <v>2.2653061224489797</v>
      </c>
      <c r="H11" s="252">
        <f t="shared" si="0"/>
        <v>6131</v>
      </c>
      <c r="I11" s="256">
        <f t="shared" si="3"/>
        <v>2.7172082469109538</v>
      </c>
    </row>
    <row r="12" spans="1:9" ht="14.45" customHeight="1" x14ac:dyDescent="0.25">
      <c r="A12" s="213" t="s">
        <v>96</v>
      </c>
      <c r="B12" s="252">
        <v>9667</v>
      </c>
      <c r="C12" s="253">
        <f t="shared" si="4"/>
        <v>5.8161712061320383</v>
      </c>
      <c r="D12" s="254">
        <v>3404</v>
      </c>
      <c r="E12" s="255">
        <f t="shared" si="1"/>
        <v>6.8591694037519897</v>
      </c>
      <c r="F12" s="252">
        <v>632</v>
      </c>
      <c r="G12" s="255">
        <f t="shared" si="2"/>
        <v>6.4489795918367339</v>
      </c>
      <c r="H12" s="252">
        <f t="shared" si="0"/>
        <v>13703</v>
      </c>
      <c r="I12" s="256">
        <f t="shared" si="3"/>
        <v>6.0730557180591749</v>
      </c>
    </row>
    <row r="13" spans="1:9" ht="14.45" customHeight="1" x14ac:dyDescent="0.25">
      <c r="A13" s="213" t="s">
        <v>97</v>
      </c>
      <c r="B13" s="252">
        <v>4389</v>
      </c>
      <c r="C13" s="253">
        <f t="shared" si="4"/>
        <v>2.6406512282728372</v>
      </c>
      <c r="D13" s="254">
        <v>3684</v>
      </c>
      <c r="E13" s="255">
        <f t="shared" si="1"/>
        <v>7.4233784028855263</v>
      </c>
      <c r="F13" s="252">
        <v>235</v>
      </c>
      <c r="G13" s="255">
        <f t="shared" si="2"/>
        <v>2.3979591836734695</v>
      </c>
      <c r="H13" s="252">
        <f t="shared" si="0"/>
        <v>8308</v>
      </c>
      <c r="I13" s="256">
        <f t="shared" si="3"/>
        <v>3.6820365544505309</v>
      </c>
    </row>
    <row r="14" spans="1:9" ht="14.45" customHeight="1" x14ac:dyDescent="0.25">
      <c r="A14" s="213" t="s">
        <v>98</v>
      </c>
      <c r="B14" s="252">
        <v>313</v>
      </c>
      <c r="C14" s="253">
        <f t="shared" si="4"/>
        <v>0.18831711880824745</v>
      </c>
      <c r="D14" s="254">
        <v>637</v>
      </c>
      <c r="E14" s="255">
        <f t="shared" si="1"/>
        <v>1.2835754730287947</v>
      </c>
      <c r="F14" s="252">
        <v>8</v>
      </c>
      <c r="G14" s="255">
        <f t="shared" si="2"/>
        <v>8.1632653061224497E-2</v>
      </c>
      <c r="H14" s="252">
        <f t="shared" si="0"/>
        <v>958</v>
      </c>
      <c r="I14" s="256">
        <f t="shared" si="3"/>
        <v>0.42457763832012618</v>
      </c>
    </row>
    <row r="15" spans="1:9" ht="14.45" customHeight="1" x14ac:dyDescent="0.25">
      <c r="A15" s="213" t="s">
        <v>99</v>
      </c>
      <c r="B15" s="252">
        <v>1736</v>
      </c>
      <c r="C15" s="253">
        <f t="shared" si="4"/>
        <v>1.0444681094284907</v>
      </c>
      <c r="D15" s="254">
        <v>343</v>
      </c>
      <c r="E15" s="255">
        <f t="shared" si="1"/>
        <v>0.69115602393858178</v>
      </c>
      <c r="F15" s="252">
        <v>50</v>
      </c>
      <c r="G15" s="255">
        <f t="shared" si="2"/>
        <v>0.51020408163265307</v>
      </c>
      <c r="H15" s="252">
        <f t="shared" si="0"/>
        <v>2129</v>
      </c>
      <c r="I15" s="256">
        <f t="shared" si="3"/>
        <v>0.9435551064546438</v>
      </c>
    </row>
    <row r="16" spans="1:9" ht="14.45" customHeight="1" x14ac:dyDescent="0.25">
      <c r="A16" s="213" t="s">
        <v>100</v>
      </c>
      <c r="B16" s="252">
        <v>413</v>
      </c>
      <c r="C16" s="253">
        <f t="shared" si="4"/>
        <v>0.24848233248500382</v>
      </c>
      <c r="D16" s="254">
        <v>290</v>
      </c>
      <c r="E16" s="255">
        <f t="shared" si="1"/>
        <v>0.58435932053116246</v>
      </c>
      <c r="F16" s="252">
        <v>26</v>
      </c>
      <c r="G16" s="255">
        <f t="shared" si="2"/>
        <v>0.26530612244897961</v>
      </c>
      <c r="H16" s="252">
        <f t="shared" si="0"/>
        <v>729</v>
      </c>
      <c r="I16" s="256">
        <f t="shared" si="3"/>
        <v>0.32308674147742383</v>
      </c>
    </row>
    <row r="17" spans="1:9" ht="14.45" customHeight="1" x14ac:dyDescent="0.25">
      <c r="A17" s="213" t="s">
        <v>101</v>
      </c>
      <c r="B17" s="252">
        <v>26</v>
      </c>
      <c r="C17" s="253">
        <f t="shared" si="4"/>
        <v>1.5642955555956656E-2</v>
      </c>
      <c r="D17" s="254">
        <v>13</v>
      </c>
      <c r="E17" s="255">
        <f t="shared" si="1"/>
        <v>2.6195417816914177E-2</v>
      </c>
      <c r="F17" s="252">
        <v>24</v>
      </c>
      <c r="G17" s="255">
        <f t="shared" si="2"/>
        <v>0.24489795918367346</v>
      </c>
      <c r="H17" s="252">
        <f t="shared" si="0"/>
        <v>63</v>
      </c>
      <c r="I17" s="256">
        <f t="shared" si="3"/>
        <v>2.7921076423974896E-2</v>
      </c>
    </row>
    <row r="18" spans="1:9" ht="14.45" customHeight="1" x14ac:dyDescent="0.25">
      <c r="A18" s="213" t="s">
        <v>102</v>
      </c>
      <c r="B18" s="252">
        <v>186</v>
      </c>
      <c r="C18" s="253">
        <f t="shared" si="4"/>
        <v>0.11190729743876685</v>
      </c>
      <c r="D18" s="254">
        <v>27</v>
      </c>
      <c r="E18" s="255">
        <f t="shared" si="1"/>
        <v>5.4405867773590987E-2</v>
      </c>
      <c r="F18" s="252">
        <v>45</v>
      </c>
      <c r="G18" s="255">
        <f t="shared" si="2"/>
        <v>0.45918367346938782</v>
      </c>
      <c r="H18" s="252">
        <f t="shared" si="0"/>
        <v>258</v>
      </c>
      <c r="I18" s="256">
        <f t="shared" si="3"/>
        <v>0.11434345583151626</v>
      </c>
    </row>
    <row r="19" spans="1:9" ht="14.45" customHeight="1" x14ac:dyDescent="0.25">
      <c r="A19" s="257" t="s">
        <v>103</v>
      </c>
      <c r="B19" s="258">
        <v>533</v>
      </c>
      <c r="C19" s="259">
        <f t="shared" si="4"/>
        <v>0.32068058889711148</v>
      </c>
      <c r="D19" s="260">
        <v>9</v>
      </c>
      <c r="E19" s="261">
        <f t="shared" si="1"/>
        <v>1.8135289257863663E-2</v>
      </c>
      <c r="F19" s="258">
        <v>14</v>
      </c>
      <c r="G19" s="261">
        <f t="shared" si="2"/>
        <v>0.14285714285714285</v>
      </c>
      <c r="H19" s="258">
        <f t="shared" si="0"/>
        <v>556</v>
      </c>
      <c r="I19" s="262">
        <f t="shared" si="3"/>
        <v>0.24641457923381019</v>
      </c>
    </row>
    <row r="20" spans="1:9" ht="14.45" customHeight="1" thickBot="1" x14ac:dyDescent="0.3">
      <c r="A20" s="201" t="s">
        <v>104</v>
      </c>
      <c r="B20" s="263">
        <v>2316</v>
      </c>
      <c r="C20" s="264">
        <f t="shared" si="4"/>
        <v>1.3934263487536775</v>
      </c>
      <c r="D20" s="265">
        <v>681</v>
      </c>
      <c r="E20" s="266">
        <f t="shared" si="1"/>
        <v>1.3722368871783506</v>
      </c>
      <c r="F20" s="263">
        <v>160</v>
      </c>
      <c r="G20" s="266">
        <f t="shared" si="2"/>
        <v>1.6326530612244898</v>
      </c>
      <c r="H20" s="263">
        <f t="shared" si="0"/>
        <v>3157</v>
      </c>
      <c r="I20" s="267">
        <f t="shared" si="3"/>
        <v>1.3991561630236311</v>
      </c>
    </row>
    <row r="21" spans="1:9" ht="14.45" customHeight="1" x14ac:dyDescent="0.25">
      <c r="A21" s="135" t="s">
        <v>69</v>
      </c>
      <c r="B21" s="268"/>
      <c r="C21" s="268"/>
      <c r="D21" s="268"/>
      <c r="E21" s="268"/>
      <c r="F21" s="268"/>
      <c r="G21" s="268"/>
      <c r="H21" s="268"/>
      <c r="I21" s="268"/>
    </row>
  </sheetData>
  <pageMargins left="0.7" right="0.7" top="0.75" bottom="0.75" header="0.3" footer="0.3"/>
  <pageSetup paperSize="9" orientation="landscape" r:id="rId1"/>
  <ignoredErrors>
    <ignoredError sqref="H7:H20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6BC19-2AF9-414E-866D-F063CB8149F9}">
  <sheetPr>
    <tabColor rgb="FFD3DAED"/>
  </sheetPr>
  <dimension ref="A1:G18"/>
  <sheetViews>
    <sheetView zoomScaleNormal="100" workbookViewId="0"/>
  </sheetViews>
  <sheetFormatPr defaultColWidth="9.140625" defaultRowHeight="14.45" customHeight="1" x14ac:dyDescent="0.25"/>
  <cols>
    <col min="1" max="1" width="29.85546875" style="135" customWidth="1"/>
    <col min="2" max="2" width="10.42578125" style="135" customWidth="1"/>
    <col min="3" max="3" width="9.7109375" style="136" customWidth="1"/>
    <col min="4" max="4" width="9.7109375" style="186" customWidth="1"/>
    <col min="5" max="5" width="9.7109375" style="136" customWidth="1"/>
    <col min="6" max="7" width="9.7109375" style="135" customWidth="1"/>
    <col min="8" max="8" width="9.140625" style="135"/>
    <col min="9" max="13" width="9.140625" style="135" customWidth="1"/>
    <col min="14" max="16384" width="9.140625" style="135"/>
  </cols>
  <sheetData>
    <row r="1" spans="1:7" ht="14.45" customHeight="1" thickBot="1" x14ac:dyDescent="0.3">
      <c r="A1" s="137" t="s">
        <v>105</v>
      </c>
      <c r="B1" s="269"/>
      <c r="C1" s="269"/>
      <c r="D1" s="269"/>
      <c r="E1" s="270"/>
      <c r="F1" s="269"/>
      <c r="G1" s="270"/>
    </row>
    <row r="2" spans="1:7" ht="14.45" customHeight="1" thickBot="1" x14ac:dyDescent="0.3">
      <c r="A2" s="141"/>
      <c r="B2" s="187" t="s">
        <v>58</v>
      </c>
      <c r="C2" s="188"/>
      <c r="D2" s="189"/>
      <c r="E2" s="190"/>
      <c r="F2" s="148" t="s">
        <v>60</v>
      </c>
      <c r="G2" s="149"/>
    </row>
    <row r="3" spans="1:7" ht="14.45" customHeight="1" thickBot="1" x14ac:dyDescent="0.3">
      <c r="A3" s="150"/>
      <c r="B3" s="142" t="s">
        <v>61</v>
      </c>
      <c r="C3" s="151"/>
      <c r="D3" s="142" t="s">
        <v>62</v>
      </c>
      <c r="E3" s="145"/>
      <c r="F3" s="154"/>
      <c r="G3" s="154"/>
    </row>
    <row r="4" spans="1:7" ht="14.45" customHeight="1" thickBot="1" x14ac:dyDescent="0.3">
      <c r="A4" s="78"/>
      <c r="B4" s="159" t="s">
        <v>8</v>
      </c>
      <c r="C4" s="192" t="s">
        <v>38</v>
      </c>
      <c r="D4" s="271" t="s">
        <v>8</v>
      </c>
      <c r="E4" s="272" t="s">
        <v>38</v>
      </c>
      <c r="F4" s="159" t="s">
        <v>8</v>
      </c>
      <c r="G4" s="273" t="s">
        <v>38</v>
      </c>
    </row>
    <row r="5" spans="1:7" ht="14.45" customHeight="1" thickBot="1" x14ac:dyDescent="0.3">
      <c r="A5" s="161" t="s">
        <v>106</v>
      </c>
      <c r="B5" s="162">
        <f>SUM(B6:B11)</f>
        <v>166209</v>
      </c>
      <c r="C5" s="274"/>
      <c r="D5" s="275">
        <f>SUM(D6:D11)</f>
        <v>49627</v>
      </c>
      <c r="E5" s="276"/>
      <c r="F5" s="162">
        <f>B5+D5</f>
        <v>215836</v>
      </c>
      <c r="G5" s="277"/>
    </row>
    <row r="6" spans="1:7" ht="14.45" customHeight="1" x14ac:dyDescent="0.25">
      <c r="A6" s="200" t="s">
        <v>107</v>
      </c>
      <c r="B6" s="278">
        <v>157673</v>
      </c>
      <c r="C6" s="279">
        <f t="shared" ref="C6:C11" si="0">B6/B$5*100</f>
        <v>94.864297360552072</v>
      </c>
      <c r="D6" s="280">
        <v>46095</v>
      </c>
      <c r="E6" s="281">
        <f t="shared" ref="E6:E11" si="1">D6/D$5*100</f>
        <v>92.882906482358393</v>
      </c>
      <c r="F6" s="375">
        <f t="shared" ref="F6:F18" si="2">B6+D6</f>
        <v>203768</v>
      </c>
      <c r="G6" s="282">
        <f t="shared" ref="G6:G11" si="3">F6/F$5*100</f>
        <v>94.40871773012843</v>
      </c>
    </row>
    <row r="7" spans="1:7" ht="14.45" customHeight="1" x14ac:dyDescent="0.25">
      <c r="A7" s="213" t="s">
        <v>108</v>
      </c>
      <c r="B7" s="283">
        <v>2692</v>
      </c>
      <c r="C7" s="284">
        <f t="shared" si="0"/>
        <v>1.6196475521782816</v>
      </c>
      <c r="D7" s="285">
        <v>657</v>
      </c>
      <c r="E7" s="286">
        <f t="shared" si="1"/>
        <v>1.3238761158240475</v>
      </c>
      <c r="F7" s="376">
        <f t="shared" si="2"/>
        <v>3349</v>
      </c>
      <c r="G7" s="287">
        <f t="shared" si="3"/>
        <v>1.5516410608054263</v>
      </c>
    </row>
    <row r="8" spans="1:7" ht="14.45" customHeight="1" x14ac:dyDescent="0.25">
      <c r="A8" s="213" t="s">
        <v>109</v>
      </c>
      <c r="B8" s="283">
        <v>1149</v>
      </c>
      <c r="C8" s="284">
        <f t="shared" si="0"/>
        <v>0.69129830514593071</v>
      </c>
      <c r="D8" s="285">
        <v>179</v>
      </c>
      <c r="E8" s="286">
        <f t="shared" si="1"/>
        <v>0.36069075301751063</v>
      </c>
      <c r="F8" s="376">
        <f t="shared" si="2"/>
        <v>1328</v>
      </c>
      <c r="G8" s="287">
        <f t="shared" si="3"/>
        <v>0.61528197335013624</v>
      </c>
    </row>
    <row r="9" spans="1:7" ht="14.45" customHeight="1" x14ac:dyDescent="0.25">
      <c r="A9" s="213" t="s">
        <v>110</v>
      </c>
      <c r="B9" s="283">
        <v>96</v>
      </c>
      <c r="C9" s="284">
        <f t="shared" si="0"/>
        <v>5.7758605129686121E-2</v>
      </c>
      <c r="D9" s="285">
        <v>33</v>
      </c>
      <c r="E9" s="286">
        <f t="shared" si="1"/>
        <v>6.6496060612166757E-2</v>
      </c>
      <c r="F9" s="376">
        <f t="shared" si="2"/>
        <v>129</v>
      </c>
      <c r="G9" s="287">
        <f t="shared" si="3"/>
        <v>5.9767601326933407E-2</v>
      </c>
    </row>
    <row r="10" spans="1:7" ht="14.45" customHeight="1" x14ac:dyDescent="0.25">
      <c r="A10" s="213" t="s">
        <v>111</v>
      </c>
      <c r="B10" s="283">
        <v>938</v>
      </c>
      <c r="C10" s="284">
        <f t="shared" si="0"/>
        <v>0.56434970428797471</v>
      </c>
      <c r="D10" s="285">
        <v>1063</v>
      </c>
      <c r="E10" s="286">
        <f t="shared" si="1"/>
        <v>2.1419791645676747</v>
      </c>
      <c r="F10" s="376">
        <f t="shared" si="2"/>
        <v>2001</v>
      </c>
      <c r="G10" s="287">
        <f t="shared" si="3"/>
        <v>0.9270927926759206</v>
      </c>
    </row>
    <row r="11" spans="1:7" ht="14.45" customHeight="1" thickBot="1" x14ac:dyDescent="0.3">
      <c r="A11" s="257" t="s">
        <v>112</v>
      </c>
      <c r="B11" s="288">
        <v>3661</v>
      </c>
      <c r="C11" s="289">
        <f t="shared" si="0"/>
        <v>2.2026484727060507</v>
      </c>
      <c r="D11" s="290">
        <v>1600</v>
      </c>
      <c r="E11" s="291">
        <f t="shared" si="1"/>
        <v>3.2240514236202071</v>
      </c>
      <c r="F11" s="377">
        <f t="shared" si="2"/>
        <v>5261</v>
      </c>
      <c r="G11" s="292">
        <f t="shared" si="3"/>
        <v>2.4374988417131527</v>
      </c>
    </row>
    <row r="12" spans="1:7" ht="14.45" customHeight="1" thickBot="1" x14ac:dyDescent="0.3">
      <c r="A12" s="161" t="s">
        <v>113</v>
      </c>
      <c r="B12" s="162">
        <f>SUM(B13:B18)</f>
        <v>166209</v>
      </c>
      <c r="C12" s="274"/>
      <c r="D12" s="275">
        <f>SUM(D13:D18)</f>
        <v>49627</v>
      </c>
      <c r="E12" s="276"/>
      <c r="F12" s="378">
        <f>B12+D12</f>
        <v>215836</v>
      </c>
      <c r="G12" s="277"/>
    </row>
    <row r="13" spans="1:7" ht="14.45" customHeight="1" x14ac:dyDescent="0.25">
      <c r="A13" s="200" t="s">
        <v>114</v>
      </c>
      <c r="B13" s="278">
        <v>151008</v>
      </c>
      <c r="C13" s="279">
        <f t="shared" ref="C13:C18" si="4">B13/B$12*100</f>
        <v>90.854285868996271</v>
      </c>
      <c r="D13" s="280">
        <v>43826</v>
      </c>
      <c r="E13" s="281">
        <f t="shared" ref="E13:E18" si="5">D13/D$12*100</f>
        <v>88.310798557236993</v>
      </c>
      <c r="F13" s="375">
        <f t="shared" si="2"/>
        <v>194834</v>
      </c>
      <c r="G13" s="282">
        <f t="shared" ref="G13:G18" si="6">F13/F$12*100</f>
        <v>90.26946385218406</v>
      </c>
    </row>
    <row r="14" spans="1:7" ht="14.45" customHeight="1" x14ac:dyDescent="0.25">
      <c r="A14" s="213" t="s">
        <v>115</v>
      </c>
      <c r="B14" s="283">
        <v>103</v>
      </c>
      <c r="C14" s="284">
        <f t="shared" si="4"/>
        <v>6.1970170087059066E-2</v>
      </c>
      <c r="D14" s="285">
        <v>11</v>
      </c>
      <c r="E14" s="286">
        <f t="shared" si="5"/>
        <v>2.2165353537388924E-2</v>
      </c>
      <c r="F14" s="376">
        <f t="shared" si="2"/>
        <v>114</v>
      </c>
      <c r="G14" s="287">
        <f t="shared" si="6"/>
        <v>5.2817880242406273E-2</v>
      </c>
    </row>
    <row r="15" spans="1:7" ht="14.45" customHeight="1" x14ac:dyDescent="0.25">
      <c r="A15" s="213" t="s">
        <v>116</v>
      </c>
      <c r="B15" s="283">
        <v>1475</v>
      </c>
      <c r="C15" s="284">
        <f t="shared" si="4"/>
        <v>0.88743690173215639</v>
      </c>
      <c r="D15" s="285">
        <v>255</v>
      </c>
      <c r="E15" s="286">
        <f t="shared" si="5"/>
        <v>0.51383319563947039</v>
      </c>
      <c r="F15" s="376">
        <f t="shared" si="2"/>
        <v>1730</v>
      </c>
      <c r="G15" s="287">
        <f t="shared" si="6"/>
        <v>0.80153449841546354</v>
      </c>
    </row>
    <row r="16" spans="1:7" ht="14.45" customHeight="1" x14ac:dyDescent="0.25">
      <c r="A16" s="213" t="s">
        <v>117</v>
      </c>
      <c r="B16" s="283">
        <v>2763</v>
      </c>
      <c r="C16" s="284">
        <f t="shared" si="4"/>
        <v>1.6623648538887785</v>
      </c>
      <c r="D16" s="285">
        <v>1457</v>
      </c>
      <c r="E16" s="286">
        <f t="shared" si="5"/>
        <v>2.9359018276341509</v>
      </c>
      <c r="F16" s="376">
        <f t="shared" si="2"/>
        <v>4220</v>
      </c>
      <c r="G16" s="287">
        <f t="shared" si="6"/>
        <v>1.955188198446969</v>
      </c>
    </row>
    <row r="17" spans="1:7" ht="14.45" customHeight="1" x14ac:dyDescent="0.25">
      <c r="A17" s="293" t="s">
        <v>118</v>
      </c>
      <c r="B17" s="294">
        <v>610</v>
      </c>
      <c r="C17" s="295">
        <f t="shared" si="4"/>
        <v>0.36700780342821387</v>
      </c>
      <c r="D17" s="296">
        <v>220</v>
      </c>
      <c r="E17" s="297">
        <f t="shared" si="5"/>
        <v>0.44330707074777848</v>
      </c>
      <c r="F17" s="379">
        <f t="shared" si="2"/>
        <v>830</v>
      </c>
      <c r="G17" s="298">
        <f t="shared" si="6"/>
        <v>0.38455123334383512</v>
      </c>
    </row>
    <row r="18" spans="1:7" ht="14.45" customHeight="1" thickBot="1" x14ac:dyDescent="0.3">
      <c r="A18" s="201" t="s">
        <v>119</v>
      </c>
      <c r="B18" s="299">
        <v>10250</v>
      </c>
      <c r="C18" s="300">
        <f t="shared" si="4"/>
        <v>6.1669344018675281</v>
      </c>
      <c r="D18" s="301">
        <v>3858</v>
      </c>
      <c r="E18" s="302">
        <f t="shared" si="5"/>
        <v>7.773993995204223</v>
      </c>
      <c r="F18" s="380">
        <f t="shared" si="2"/>
        <v>14108</v>
      </c>
      <c r="G18" s="303">
        <f t="shared" si="6"/>
        <v>6.5364443373672598</v>
      </c>
    </row>
  </sheetData>
  <pageMargins left="0.7" right="0.7" top="0.75" bottom="0.75" header="0.3" footer="0.3"/>
  <pageSetup paperSize="9" orientation="portrait" r:id="rId1"/>
  <ignoredErrors>
    <ignoredError sqref="F6:F18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4E00E-5FA4-4F00-8ED0-B12713E515E6}">
  <sheetPr>
    <tabColor rgb="FFD3DAED"/>
  </sheetPr>
  <dimension ref="A1:C28"/>
  <sheetViews>
    <sheetView zoomScaleNormal="100" workbookViewId="0"/>
  </sheetViews>
  <sheetFormatPr defaultColWidth="9.140625" defaultRowHeight="14.45" customHeight="1" x14ac:dyDescent="0.25"/>
  <cols>
    <col min="1" max="1" width="45.42578125" style="135" customWidth="1"/>
    <col min="2" max="2" width="9.7109375" style="135" customWidth="1"/>
    <col min="3" max="3" width="9.7109375" style="136" customWidth="1"/>
    <col min="4" max="4" width="9.140625" style="135"/>
    <col min="5" max="12" width="0" style="135" hidden="1" customWidth="1"/>
    <col min="13" max="16384" width="9.140625" style="135"/>
  </cols>
  <sheetData>
    <row r="1" spans="1:3" ht="14.45" customHeight="1" thickBot="1" x14ac:dyDescent="0.3">
      <c r="A1" s="137" t="s">
        <v>120</v>
      </c>
      <c r="B1" s="304"/>
      <c r="C1" s="305"/>
    </row>
    <row r="2" spans="1:3" ht="14.45" customHeight="1" thickBot="1" x14ac:dyDescent="0.3">
      <c r="A2" s="306"/>
      <c r="B2" s="148" t="s">
        <v>59</v>
      </c>
      <c r="C2" s="307"/>
    </row>
    <row r="3" spans="1:3" ht="14.45" customHeight="1" thickBot="1" x14ac:dyDescent="0.3">
      <c r="A3" s="78"/>
      <c r="B3" s="159" t="s">
        <v>8</v>
      </c>
      <c r="C3" s="273" t="s">
        <v>38</v>
      </c>
    </row>
    <row r="4" spans="1:3" ht="14.45" customHeight="1" thickBot="1" x14ac:dyDescent="0.3">
      <c r="A4" s="161" t="s">
        <v>106</v>
      </c>
      <c r="B4" s="308">
        <f>SUM(B5:B20)</f>
        <v>9800</v>
      </c>
      <c r="C4" s="309"/>
    </row>
    <row r="5" spans="1:3" ht="14.45" customHeight="1" x14ac:dyDescent="0.25">
      <c r="A5" s="200" t="s">
        <v>121</v>
      </c>
      <c r="B5" s="310">
        <v>2311</v>
      </c>
      <c r="C5" s="311">
        <f t="shared" ref="C5:C20" si="0">B5/B$4*100</f>
        <v>23.581632653061224</v>
      </c>
    </row>
    <row r="6" spans="1:3" ht="14.45" customHeight="1" x14ac:dyDescent="0.25">
      <c r="A6" s="213" t="s">
        <v>122</v>
      </c>
      <c r="B6" s="312">
        <v>407</v>
      </c>
      <c r="C6" s="313">
        <f t="shared" si="0"/>
        <v>4.1530612244897958</v>
      </c>
    </row>
    <row r="7" spans="1:3" ht="14.45" customHeight="1" x14ac:dyDescent="0.25">
      <c r="A7" s="213" t="s">
        <v>123</v>
      </c>
      <c r="B7" s="312">
        <v>972</v>
      </c>
      <c r="C7" s="313">
        <f t="shared" si="0"/>
        <v>9.9183673469387745</v>
      </c>
    </row>
    <row r="8" spans="1:3" ht="14.45" customHeight="1" x14ac:dyDescent="0.25">
      <c r="A8" s="213" t="s">
        <v>124</v>
      </c>
      <c r="B8" s="312">
        <v>28</v>
      </c>
      <c r="C8" s="313">
        <f t="shared" si="0"/>
        <v>0.2857142857142857</v>
      </c>
    </row>
    <row r="9" spans="1:3" ht="14.45" customHeight="1" x14ac:dyDescent="0.25">
      <c r="A9" s="213" t="s">
        <v>125</v>
      </c>
      <c r="B9" s="312">
        <v>17</v>
      </c>
      <c r="C9" s="313">
        <f t="shared" si="0"/>
        <v>0.17346938775510204</v>
      </c>
    </row>
    <row r="10" spans="1:3" ht="14.45" customHeight="1" x14ac:dyDescent="0.25">
      <c r="A10" s="213" t="s">
        <v>126</v>
      </c>
      <c r="B10" s="312">
        <v>262</v>
      </c>
      <c r="C10" s="313">
        <f t="shared" si="0"/>
        <v>2.6734693877551021</v>
      </c>
    </row>
    <row r="11" spans="1:3" ht="14.45" customHeight="1" x14ac:dyDescent="0.25">
      <c r="A11" s="213" t="s">
        <v>127</v>
      </c>
      <c r="B11" s="312">
        <v>184</v>
      </c>
      <c r="C11" s="313">
        <f t="shared" si="0"/>
        <v>1.8775510204081631</v>
      </c>
    </row>
    <row r="12" spans="1:3" ht="14.45" customHeight="1" x14ac:dyDescent="0.25">
      <c r="A12" s="314" t="s">
        <v>128</v>
      </c>
      <c r="B12" s="312">
        <v>455</v>
      </c>
      <c r="C12" s="313">
        <f t="shared" si="0"/>
        <v>4.6428571428571432</v>
      </c>
    </row>
    <row r="13" spans="1:3" ht="14.45" customHeight="1" x14ac:dyDescent="0.25">
      <c r="A13" s="213" t="s">
        <v>129</v>
      </c>
      <c r="B13" s="312">
        <v>151</v>
      </c>
      <c r="C13" s="313">
        <f t="shared" si="0"/>
        <v>1.5408163265306121</v>
      </c>
    </row>
    <row r="14" spans="1:3" ht="14.45" customHeight="1" x14ac:dyDescent="0.25">
      <c r="A14" s="213" t="s">
        <v>130</v>
      </c>
      <c r="B14" s="312">
        <v>118</v>
      </c>
      <c r="C14" s="313">
        <f t="shared" si="0"/>
        <v>1.2040816326530612</v>
      </c>
    </row>
    <row r="15" spans="1:3" ht="14.45" customHeight="1" x14ac:dyDescent="0.25">
      <c r="A15" s="213" t="s">
        <v>131</v>
      </c>
      <c r="B15" s="312">
        <v>10</v>
      </c>
      <c r="C15" s="313">
        <f t="shared" si="0"/>
        <v>0.10204081632653061</v>
      </c>
    </row>
    <row r="16" spans="1:3" ht="14.45" customHeight="1" x14ac:dyDescent="0.25">
      <c r="A16" s="213" t="s">
        <v>132</v>
      </c>
      <c r="B16" s="312">
        <v>1813</v>
      </c>
      <c r="C16" s="313">
        <f t="shared" si="0"/>
        <v>18.5</v>
      </c>
    </row>
    <row r="17" spans="1:3" ht="14.45" customHeight="1" x14ac:dyDescent="0.25">
      <c r="A17" s="315" t="s">
        <v>133</v>
      </c>
      <c r="B17" s="312">
        <v>190</v>
      </c>
      <c r="C17" s="313">
        <f t="shared" si="0"/>
        <v>1.9387755102040816</v>
      </c>
    </row>
    <row r="18" spans="1:3" ht="14.45" customHeight="1" x14ac:dyDescent="0.25">
      <c r="A18" s="315" t="s">
        <v>134</v>
      </c>
      <c r="B18" s="312">
        <v>170</v>
      </c>
      <c r="C18" s="313">
        <f t="shared" si="0"/>
        <v>1.7346938775510203</v>
      </c>
    </row>
    <row r="19" spans="1:3" ht="14.45" customHeight="1" x14ac:dyDescent="0.25">
      <c r="A19" s="213" t="s">
        <v>135</v>
      </c>
      <c r="B19" s="312">
        <v>1784</v>
      </c>
      <c r="C19" s="313">
        <f t="shared" si="0"/>
        <v>18.204081632653061</v>
      </c>
    </row>
    <row r="20" spans="1:3" ht="14.45" customHeight="1" thickBot="1" x14ac:dyDescent="0.3">
      <c r="A20" s="257" t="s">
        <v>119</v>
      </c>
      <c r="B20" s="316">
        <v>928</v>
      </c>
      <c r="C20" s="317">
        <f t="shared" si="0"/>
        <v>9.4693877551020407</v>
      </c>
    </row>
    <row r="21" spans="1:3" ht="14.45" customHeight="1" thickBot="1" x14ac:dyDescent="0.3">
      <c r="A21" s="161" t="s">
        <v>113</v>
      </c>
      <c r="B21" s="308">
        <f>SUM(B22:B27)</f>
        <v>9800</v>
      </c>
      <c r="C21" s="318"/>
    </row>
    <row r="22" spans="1:3" ht="14.45" customHeight="1" x14ac:dyDescent="0.25">
      <c r="A22" s="200" t="s">
        <v>136</v>
      </c>
      <c r="B22" s="310">
        <v>5622</v>
      </c>
      <c r="C22" s="311">
        <f t="shared" ref="C22:C27" si="1">B22/B$21*100</f>
        <v>57.367346938775512</v>
      </c>
    </row>
    <row r="23" spans="1:3" ht="14.45" customHeight="1" x14ac:dyDescent="0.25">
      <c r="A23" s="213" t="s">
        <v>137</v>
      </c>
      <c r="B23" s="312">
        <v>1513</v>
      </c>
      <c r="C23" s="313">
        <f t="shared" si="1"/>
        <v>15.438775510204081</v>
      </c>
    </row>
    <row r="24" spans="1:3" ht="14.45" customHeight="1" x14ac:dyDescent="0.25">
      <c r="A24" s="213" t="s">
        <v>138</v>
      </c>
      <c r="B24" s="312">
        <v>386</v>
      </c>
      <c r="C24" s="313">
        <f t="shared" si="1"/>
        <v>3.9387755102040818</v>
      </c>
    </row>
    <row r="25" spans="1:3" ht="14.45" customHeight="1" x14ac:dyDescent="0.25">
      <c r="A25" s="213" t="s">
        <v>139</v>
      </c>
      <c r="B25" s="312">
        <v>709</v>
      </c>
      <c r="C25" s="313">
        <f t="shared" si="1"/>
        <v>7.2346938775510194</v>
      </c>
    </row>
    <row r="26" spans="1:3" ht="14.45" customHeight="1" x14ac:dyDescent="0.25">
      <c r="A26" s="213" t="s">
        <v>140</v>
      </c>
      <c r="B26" s="312">
        <v>1058</v>
      </c>
      <c r="C26" s="313">
        <f t="shared" si="1"/>
        <v>10.795918367346939</v>
      </c>
    </row>
    <row r="27" spans="1:3" ht="14.45" customHeight="1" thickBot="1" x14ac:dyDescent="0.3">
      <c r="A27" s="201" t="s">
        <v>119</v>
      </c>
      <c r="B27" s="319">
        <v>512</v>
      </c>
      <c r="C27" s="320">
        <f t="shared" si="1"/>
        <v>5.2244897959183678</v>
      </c>
    </row>
    <row r="28" spans="1:3" ht="14.45" customHeight="1" x14ac:dyDescent="0.25">
      <c r="A28" s="135" t="s">
        <v>69</v>
      </c>
      <c r="B28" s="321"/>
      <c r="C28" s="32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12</vt:i4>
      </vt:variant>
      <vt:variant>
        <vt:lpstr>Intervalli denominati</vt:lpstr>
      </vt:variant>
      <vt:variant>
        <vt:i4>7</vt:i4>
      </vt:variant>
    </vt:vector>
  </HeadingPairs>
  <TitlesOfParts>
    <vt:vector size="19" baseType="lpstr">
      <vt:lpstr>Riepilogo tabelle e figure</vt:lpstr>
      <vt:lpstr>Tabella 2.1b</vt:lpstr>
      <vt:lpstr>Tabella 2.2b</vt:lpstr>
      <vt:lpstr>Tabella 2.14</vt:lpstr>
      <vt:lpstr>Tabella 2.15</vt:lpstr>
      <vt:lpstr>Tabella 2.16</vt:lpstr>
      <vt:lpstr>Tabella 2.17</vt:lpstr>
      <vt:lpstr>Tabella 2.18</vt:lpstr>
      <vt:lpstr>Tabella 2.19</vt:lpstr>
      <vt:lpstr>Tabella 2.20</vt:lpstr>
      <vt:lpstr>Tabella 2.21</vt:lpstr>
      <vt:lpstr>Tabella 2.22</vt:lpstr>
      <vt:lpstr>'Tabella 2.14'!Area_stampa</vt:lpstr>
      <vt:lpstr>'Tabella 2.15'!Area_stampa</vt:lpstr>
      <vt:lpstr>'Tabella 2.16'!Area_stampa</vt:lpstr>
      <vt:lpstr>'Tabella 2.17'!Area_stampa</vt:lpstr>
      <vt:lpstr>'Tabella 2.18'!Area_stampa</vt:lpstr>
      <vt:lpstr>'Tabella 2.19'!Area_stampa</vt:lpstr>
      <vt:lpstr>'Tabella 2.21'!Area_stampa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Falcone Tiziana</dc:creator>
  <cp:lastModifiedBy>Falcone Tiziana</cp:lastModifiedBy>
  <dcterms:created xsi:type="dcterms:W3CDTF">2024-06-25T06:43:33Z</dcterms:created>
  <dcterms:modified xsi:type="dcterms:W3CDTF">2024-06-25T09:32:14Z</dcterms:modified>
</cp:coreProperties>
</file>